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Diciembre 2024/"/>
    </mc:Choice>
  </mc:AlternateContent>
  <xr:revisionPtr revIDLastSave="3" documentId="8_{8E49DB12-E6F0-4DCD-8048-FA30EA3A0881}" xr6:coauthVersionLast="47" xr6:coauthVersionMax="47" xr10:uidLastSave="{CF520175-5E8B-46E8-8862-D1A6B8F691F9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2" l="1"/>
  <c r="P69" i="2"/>
  <c r="P70" i="2"/>
  <c r="P67" i="2"/>
  <c r="P64" i="2"/>
  <c r="P63" i="2"/>
  <c r="P62" i="2"/>
  <c r="P61" i="2"/>
  <c r="P60" i="2"/>
  <c r="P59" i="2"/>
  <c r="P58" i="2"/>
  <c r="P57" i="2"/>
  <c r="P56" i="2"/>
  <c r="P40" i="2"/>
  <c r="P41" i="2"/>
  <c r="P42" i="2"/>
  <c r="P43" i="2"/>
  <c r="P44" i="2"/>
  <c r="P45" i="2"/>
  <c r="P39" i="2"/>
  <c r="P29" i="2"/>
  <c r="P30" i="2"/>
  <c r="P31" i="2"/>
  <c r="P32" i="2"/>
  <c r="P33" i="2"/>
  <c r="P34" i="2"/>
  <c r="P35" i="2"/>
  <c r="P36" i="2"/>
  <c r="P28" i="2"/>
  <c r="P18" i="2"/>
  <c r="P19" i="2"/>
  <c r="P20" i="2"/>
  <c r="P21" i="2"/>
  <c r="P22" i="2"/>
  <c r="P23" i="2"/>
  <c r="P24" i="2"/>
  <c r="P25" i="2"/>
  <c r="P17" i="2"/>
  <c r="P11" i="2"/>
  <c r="P12" i="2"/>
  <c r="P13" i="2"/>
  <c r="P14" i="2"/>
  <c r="P10" i="2"/>
  <c r="P71" i="2" l="1"/>
  <c r="O71" i="2"/>
  <c r="N71" i="2"/>
  <c r="M71" i="2"/>
  <c r="L71" i="2"/>
  <c r="K71" i="2"/>
  <c r="J71" i="2"/>
  <c r="I71" i="2"/>
  <c r="H71" i="2"/>
  <c r="G71" i="2"/>
  <c r="F71" i="2"/>
  <c r="E71" i="2"/>
  <c r="D71" i="2"/>
  <c r="B71" i="2"/>
  <c r="O65" i="2"/>
  <c r="P65" i="2" s="1"/>
  <c r="P54" i="2"/>
  <c r="N65" i="2"/>
  <c r="C71" i="2" l="1"/>
  <c r="E92" i="2"/>
  <c r="H26" i="2"/>
  <c r="H37" i="2"/>
  <c r="H46" i="2"/>
  <c r="E65" i="2"/>
  <c r="B67" i="2"/>
  <c r="B56" i="2"/>
  <c r="M26" i="2" l="1"/>
  <c r="M65" i="2"/>
  <c r="D54" i="2"/>
  <c r="D92" i="2" s="1"/>
  <c r="E54" i="2"/>
  <c r="F54" i="2"/>
  <c r="G54" i="2"/>
  <c r="H54" i="2"/>
  <c r="I54" i="2"/>
  <c r="J54" i="2"/>
  <c r="K54" i="2"/>
  <c r="L54" i="2"/>
  <c r="M54" i="2"/>
  <c r="L26" i="2"/>
  <c r="L15" i="2"/>
  <c r="H65" i="2"/>
  <c r="L65" i="2"/>
  <c r="L37" i="2"/>
  <c r="K65" i="2"/>
  <c r="J65" i="2"/>
  <c r="I65" i="2"/>
  <c r="I15" i="2"/>
  <c r="G65" i="2"/>
  <c r="F37" i="2"/>
  <c r="D65" i="2"/>
  <c r="B65" i="2"/>
  <c r="B26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P46" i="2" s="1"/>
  <c r="B46" i="2"/>
  <c r="H15" i="2"/>
  <c r="I37" i="2"/>
  <c r="J37" i="2"/>
  <c r="K37" i="2"/>
  <c r="M37" i="2"/>
  <c r="N37" i="2"/>
  <c r="O37" i="2"/>
  <c r="I26" i="2"/>
  <c r="I92" i="2" s="1"/>
  <c r="J26" i="2"/>
  <c r="J92" i="2" s="1"/>
  <c r="N26" i="2"/>
  <c r="O26" i="2"/>
  <c r="J15" i="2"/>
  <c r="K15" i="2"/>
  <c r="M15" i="2"/>
  <c r="N15" i="2"/>
  <c r="O15" i="2"/>
  <c r="G15" i="2"/>
  <c r="B15" i="2"/>
  <c r="G26" i="2"/>
  <c r="G92" i="2" s="1"/>
  <c r="D37" i="2"/>
  <c r="B37" i="2"/>
  <c r="G37" i="2"/>
  <c r="F26" i="2"/>
  <c r="F15" i="2"/>
  <c r="E15" i="2"/>
  <c r="E37" i="2"/>
  <c r="E26" i="2"/>
  <c r="D26" i="2"/>
  <c r="C15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65" i="2"/>
  <c r="C37" i="2"/>
  <c r="C26" i="2"/>
  <c r="C92" i="2"/>
  <c r="K26" i="2"/>
  <c r="K92" i="2" l="1"/>
  <c r="H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<sst xmlns="http://schemas.openxmlformats.org/spreadsheetml/2006/main" count="128" uniqueCount="118">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</sst>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3" fontId="6" fillId="0" borderId="0" xfId="1" applyFont="1"/>
    <xf numFmtId="0" fontId="6" fillId="0" borderId="13" xfId="0" applyFont="1" applyBorder="1" applyAlignment="1">
      <alignment horizontal="center"/>
    </xf>
    <xf numFmtId="43" fontId="6" fillId="0" borderId="0" xfId="1" applyFont="1" applyFill="1"/>
    <xf numFmtId="4" fontId="7" fillId="0" borderId="0" xfId="0" applyNumberFormat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76" zoomScaleNormal="90" zoomScaleSheetLayoutView="100" workbookViewId="0">
      <selection activeCell="F100" sqref="F100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hidden="1" customWidth="1"/>
    <col min="4" max="4" width="16.7109375" customWidth="1"/>
    <col min="5" max="7" width="17" bestFit="1" customWidth="1"/>
    <col min="8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3.5" customHeight="1" x14ac:dyDescent="0.25">
      <c r="A2" s="66" t="s">
        <v>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x14ac:dyDescent="0.25">
      <c r="A3" s="70">
        <v>2024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5.75" customHeight="1" x14ac:dyDescent="0.2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15.75" customHeight="1" x14ac:dyDescent="0.25">
      <c r="A5" s="62" t="s">
        <v>75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7" ht="25.5" customHeight="1" x14ac:dyDescent="0.25">
      <c r="A6" s="68" t="s">
        <v>65</v>
      </c>
      <c r="B6" s="69" t="s">
        <v>92</v>
      </c>
      <c r="C6" s="69" t="s">
        <v>91</v>
      </c>
      <c r="D6" s="63" t="s">
        <v>89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7" x14ac:dyDescent="0.25">
      <c r="A7" s="68"/>
      <c r="B7" s="69"/>
      <c r="C7" s="69"/>
      <c r="D7" s="4" t="s">
        <v>77</v>
      </c>
      <c r="E7" s="4" t="s">
        <v>78</v>
      </c>
      <c r="F7" s="4" t="s">
        <v>79</v>
      </c>
      <c r="G7" s="56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8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299850000</v>
      </c>
      <c r="C10" s="11"/>
      <c r="D10" s="12">
        <v>23749318.100000001</v>
      </c>
      <c r="E10" s="12">
        <v>25806155.82</v>
      </c>
      <c r="F10" s="10">
        <v>22680713.920000002</v>
      </c>
      <c r="G10" s="54">
        <v>22577245.370000001</v>
      </c>
      <c r="H10" s="10">
        <v>21492814.850000001</v>
      </c>
      <c r="I10" s="10">
        <v>22798369.140000001</v>
      </c>
      <c r="J10" s="10">
        <v>27881171.120000005</v>
      </c>
      <c r="K10" s="10">
        <v>25969117.419999998</v>
      </c>
      <c r="L10" s="58">
        <v>24291505.799999997</v>
      </c>
      <c r="M10" s="10">
        <v>23178679.349999998</v>
      </c>
      <c r="N10" s="10">
        <v>26841811.770000003</v>
      </c>
      <c r="O10" s="10">
        <v>27340093.52</v>
      </c>
      <c r="P10" s="10">
        <f>SUM(D10:O10)</f>
        <v>294606996.17999995</v>
      </c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>
        <v>3566736.51</v>
      </c>
      <c r="N11" s="10">
        <v>4241986.92</v>
      </c>
      <c r="O11" s="10">
        <v>4375346.1400000006</v>
      </c>
      <c r="P11" s="10">
        <f t="shared" ref="P11:P14" si="0">SUM(D11:O11)</f>
        <v>40322266.950000003</v>
      </c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>
        <v>159000</v>
      </c>
      <c r="K12" s="10">
        <v>47003</v>
      </c>
      <c r="L12" s="10">
        <v>151250</v>
      </c>
      <c r="M12" s="10">
        <v>188150</v>
      </c>
      <c r="N12" s="10">
        <v>78000</v>
      </c>
      <c r="O12" s="10">
        <v>0</v>
      </c>
      <c r="P12" s="10">
        <f t="shared" si="0"/>
        <v>1280500.99</v>
      </c>
      <c r="Q12" s="1"/>
    </row>
    <row r="13" spans="1:17" x14ac:dyDescent="0.25">
      <c r="A13" s="9" t="s">
        <v>5</v>
      </c>
      <c r="B13" s="10">
        <v>116160000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>
        <v>3321000.32</v>
      </c>
      <c r="N13" s="10">
        <v>1265000</v>
      </c>
      <c r="O13" s="10">
        <v>11433657.550000001</v>
      </c>
      <c r="P13" s="10">
        <f t="shared" si="0"/>
        <v>105093059.01999998</v>
      </c>
    </row>
    <row r="14" spans="1:17" x14ac:dyDescent="0.25">
      <c r="A14" s="9" t="s">
        <v>6</v>
      </c>
      <c r="B14" s="10">
        <v>35904000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>
        <v>2702328.66</v>
      </c>
      <c r="N14" s="10">
        <v>2741737.93</v>
      </c>
      <c r="O14" s="10">
        <v>2721778.23</v>
      </c>
      <c r="P14" s="10">
        <f t="shared" si="0"/>
        <v>31887155.269999996</v>
      </c>
    </row>
    <row r="15" spans="1:17" x14ac:dyDescent="0.25">
      <c r="A15" s="13" t="s">
        <v>100</v>
      </c>
      <c r="B15" s="14">
        <f>+SUM(B10:B14)</f>
        <v>496842000</v>
      </c>
      <c r="C15" s="14">
        <f>+SUM(C10:C14)</f>
        <v>0</v>
      </c>
      <c r="D15" s="14">
        <f t="shared" ref="D15:I15" si="1">SUM(D10:D14)</f>
        <v>36047740.32</v>
      </c>
      <c r="E15" s="14">
        <f t="shared" si="1"/>
        <v>37539617.749999993</v>
      </c>
      <c r="F15" s="14">
        <f t="shared" si="1"/>
        <v>34309688.780000001</v>
      </c>
      <c r="G15" s="14">
        <f t="shared" si="1"/>
        <v>34094506.75</v>
      </c>
      <c r="H15" s="14">
        <f t="shared" si="1"/>
        <v>32499943.230000004</v>
      </c>
      <c r="I15" s="14">
        <f t="shared" si="1"/>
        <v>35489618.100000001</v>
      </c>
      <c r="J15" s="14">
        <f t="shared" ref="J15:O15" si="2">SUM(J10:J14)</f>
        <v>55115765.800000004</v>
      </c>
      <c r="K15" s="14">
        <f t="shared" si="2"/>
        <v>59575225.990000002</v>
      </c>
      <c r="L15" s="14">
        <f t="shared" si="2"/>
        <v>34521564.789999992</v>
      </c>
      <c r="M15" s="14">
        <f t="shared" si="2"/>
        <v>32956894.84</v>
      </c>
      <c r="N15" s="14">
        <f t="shared" si="2"/>
        <v>35168536.620000005</v>
      </c>
      <c r="O15" s="14">
        <f t="shared" si="2"/>
        <v>45870875.439999998</v>
      </c>
      <c r="P15" s="14">
        <f>+SUM(D15:O15)</f>
        <v>473189978.40999997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>
        <v>827174.48</v>
      </c>
      <c r="K17" s="10">
        <v>833114.88</v>
      </c>
      <c r="L17" s="58">
        <v>855897.59999999998</v>
      </c>
      <c r="M17" s="10">
        <v>837737.92</v>
      </c>
      <c r="N17" s="10">
        <v>788426.53</v>
      </c>
      <c r="O17" s="10">
        <v>660178.35</v>
      </c>
      <c r="P17" s="10">
        <f t="shared" ref="P17:P25" si="3">SUM(D17:O17)</f>
        <v>9389696.9199999981</v>
      </c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>
        <v>640000</v>
      </c>
      <c r="N18" s="10">
        <v>1344581.54</v>
      </c>
      <c r="O18" s="10">
        <v>1252217.74</v>
      </c>
      <c r="P18" s="10">
        <f t="shared" si="3"/>
        <v>11363682.939999999</v>
      </c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>
        <v>331280.84999999998</v>
      </c>
      <c r="N19" s="10">
        <v>234009.15</v>
      </c>
      <c r="O19" s="10">
        <v>91850</v>
      </c>
      <c r="P19" s="10">
        <f t="shared" si="3"/>
        <v>2366910.9500000002</v>
      </c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>
        <v>241754.21</v>
      </c>
      <c r="N20" s="10">
        <v>115168.88</v>
      </c>
      <c r="O20" s="10">
        <v>386256.42</v>
      </c>
      <c r="P20" s="10">
        <f t="shared" si="3"/>
        <v>1427979.93</v>
      </c>
    </row>
    <row r="21" spans="1:16" x14ac:dyDescent="0.25">
      <c r="A21" s="9" t="s">
        <v>12</v>
      </c>
      <c r="B21" s="10">
        <v>7128000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>
        <v>1213697.1500000001</v>
      </c>
      <c r="N21" s="10">
        <v>7904189.0800000001</v>
      </c>
      <c r="O21" s="10">
        <v>1493057.71</v>
      </c>
      <c r="P21" s="10">
        <f t="shared" si="3"/>
        <v>18467424.34</v>
      </c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>
        <v>3143687.1799999997</v>
      </c>
      <c r="K22" s="10">
        <v>963735.82</v>
      </c>
      <c r="L22" s="10">
        <v>1080811.2</v>
      </c>
      <c r="M22" s="10">
        <v>851346.18</v>
      </c>
      <c r="N22" s="10">
        <v>1092921.03</v>
      </c>
      <c r="O22" s="10">
        <v>1785191.42</v>
      </c>
      <c r="P22" s="10">
        <f t="shared" si="3"/>
        <v>15003300.909999998</v>
      </c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>
        <v>174613.48</v>
      </c>
      <c r="N23" s="10">
        <v>1192684.01</v>
      </c>
      <c r="O23" s="10">
        <v>811686.5</v>
      </c>
      <c r="P23" s="10">
        <f t="shared" si="3"/>
        <v>2803346.64</v>
      </c>
    </row>
    <row r="24" spans="1:16" x14ac:dyDescent="0.25">
      <c r="A24" s="9" t="s">
        <v>15</v>
      </c>
      <c r="B24" s="10">
        <v>62013314.960000001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>
        <v>3149090.46</v>
      </c>
      <c r="K24" s="10">
        <v>2493811.48</v>
      </c>
      <c r="L24" s="58">
        <v>2621588.46</v>
      </c>
      <c r="M24" s="10">
        <v>5355397.84</v>
      </c>
      <c r="N24" s="10">
        <v>4531705.0299999993</v>
      </c>
      <c r="O24" s="10">
        <v>4277041.34</v>
      </c>
      <c r="P24" s="10">
        <f t="shared" si="3"/>
        <v>38068046.200000003</v>
      </c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>
        <v>36600</v>
      </c>
      <c r="N25" s="10">
        <v>500000</v>
      </c>
      <c r="O25" s="10">
        <v>256140</v>
      </c>
      <c r="P25" s="10">
        <f t="shared" si="3"/>
        <v>3116283.3200000003</v>
      </c>
    </row>
    <row r="26" spans="1:16" x14ac:dyDescent="0.25">
      <c r="A26" s="13" t="s">
        <v>100</v>
      </c>
      <c r="B26" s="14">
        <f>+SUM(B17:B25)</f>
        <v>117129314.96000001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14">
        <f>SUM(G17:G25)</f>
        <v>7957947.2899999991</v>
      </c>
      <c r="H26" s="14">
        <f>SUM(H17:H25)</f>
        <v>6483784.9700000007</v>
      </c>
      <c r="I26" s="14">
        <f t="shared" ref="I26:O26" si="4">SUM(I17:I25)</f>
        <v>5579981.3700000001</v>
      </c>
      <c r="J26" s="14">
        <f t="shared" si="4"/>
        <v>12403043.280000001</v>
      </c>
      <c r="K26" s="14">
        <f t="shared" si="4"/>
        <v>8611881.1799999997</v>
      </c>
      <c r="L26" s="14">
        <f>SUM(L17:L25)</f>
        <v>7269981.5999999996</v>
      </c>
      <c r="M26" s="14">
        <f t="shared" si="4"/>
        <v>9682427.629999999</v>
      </c>
      <c r="N26" s="14">
        <f t="shared" si="4"/>
        <v>17703685.25</v>
      </c>
      <c r="O26" s="14">
        <f t="shared" si="4"/>
        <v>11013619.48</v>
      </c>
      <c r="P26" s="14">
        <f>+SUM(D26:O26)</f>
        <v>102006672.15000001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15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4">
        <v>57303.8</v>
      </c>
      <c r="F28" s="10">
        <v>67652.990000000005</v>
      </c>
      <c r="G28" s="10">
        <v>101309.52</v>
      </c>
      <c r="H28" s="39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>
        <v>83056.800000000003</v>
      </c>
      <c r="N28" s="10">
        <v>36643.4</v>
      </c>
      <c r="O28" s="10">
        <v>31664.799999999999</v>
      </c>
      <c r="P28" s="10">
        <f t="shared" ref="P28:P36" si="5">SUM(D28:O28)</f>
        <v>972881.01000000013</v>
      </c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4">
        <v>508.88</v>
      </c>
      <c r="F29" s="10">
        <v>1627</v>
      </c>
      <c r="G29" s="10">
        <v>1420.96</v>
      </c>
      <c r="H29" s="39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>
        <v>91395.72</v>
      </c>
      <c r="N29" s="10">
        <v>2301</v>
      </c>
      <c r="O29" s="10">
        <v>1242.54</v>
      </c>
      <c r="P29" s="10">
        <f t="shared" si="5"/>
        <v>426256.22000000003</v>
      </c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4">
        <v>99085.94</v>
      </c>
      <c r="F30" s="10">
        <v>91935.7</v>
      </c>
      <c r="G30" s="10">
        <v>82833.3</v>
      </c>
      <c r="H30" s="39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>
        <v>99879.78</v>
      </c>
      <c r="N30" s="10">
        <v>70315.17</v>
      </c>
      <c r="O30" s="10">
        <v>69496.17</v>
      </c>
      <c r="P30" s="10">
        <f t="shared" si="5"/>
        <v>1184626.5900000001</v>
      </c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4">
        <v>0</v>
      </c>
      <c r="F31" s="10">
        <v>998.28</v>
      </c>
      <c r="G31" s="10">
        <v>499.14</v>
      </c>
      <c r="H31" s="39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>
        <v>998.28</v>
      </c>
      <c r="N31" s="10">
        <v>0</v>
      </c>
      <c r="O31" s="10">
        <v>998.28</v>
      </c>
      <c r="P31" s="10">
        <f t="shared" si="5"/>
        <v>26887.099999999995</v>
      </c>
    </row>
    <row r="32" spans="1:16" x14ac:dyDescent="0.25">
      <c r="A32" s="9" t="s">
        <v>22</v>
      </c>
      <c r="B32" s="10">
        <v>240000</v>
      </c>
      <c r="C32" s="11"/>
      <c r="D32" s="12">
        <v>36774.959999999999</v>
      </c>
      <c r="E32" s="54">
        <v>3867.66</v>
      </c>
      <c r="F32" s="10">
        <v>1783.05</v>
      </c>
      <c r="G32" s="10">
        <v>455.24</v>
      </c>
      <c r="H32" s="39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>
        <v>3679.44</v>
      </c>
      <c r="N32" s="10">
        <v>525.16</v>
      </c>
      <c r="O32" s="10">
        <v>63464.08</v>
      </c>
      <c r="P32" s="10">
        <f t="shared" si="5"/>
        <v>128232.77</v>
      </c>
    </row>
    <row r="33" spans="1:16" x14ac:dyDescent="0.25">
      <c r="A33" s="9" t="s">
        <v>23</v>
      </c>
      <c r="B33" s="10">
        <v>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39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>
        <v>0</v>
      </c>
      <c r="N33" s="10">
        <v>915</v>
      </c>
      <c r="O33" s="10">
        <v>521200.97</v>
      </c>
      <c r="P33" s="10">
        <f t="shared" si="5"/>
        <v>598037.64</v>
      </c>
    </row>
    <row r="34" spans="1:16" x14ac:dyDescent="0.25">
      <c r="A34" s="9" t="s">
        <v>24</v>
      </c>
      <c r="B34" s="10">
        <v>7740000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39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>
        <v>519830</v>
      </c>
      <c r="N34" s="10">
        <v>520935</v>
      </c>
      <c r="O34" s="10">
        <v>54355.839999999997</v>
      </c>
      <c r="P34" s="10">
        <f t="shared" si="5"/>
        <v>6526209.6299999999</v>
      </c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10">
        <v>0</v>
      </c>
      <c r="H35" s="39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f t="shared" si="5"/>
        <v>0</v>
      </c>
    </row>
    <row r="36" spans="1:16" x14ac:dyDescent="0.25">
      <c r="A36" s="9" t="s">
        <v>26</v>
      </c>
      <c r="B36" s="10">
        <v>6054000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39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>
        <v>92713.15</v>
      </c>
      <c r="N36" s="10">
        <v>404662.09</v>
      </c>
      <c r="O36" s="10">
        <v>473733.15</v>
      </c>
      <c r="P36" s="10">
        <f t="shared" si="5"/>
        <v>2606930.69</v>
      </c>
    </row>
    <row r="37" spans="1:16" x14ac:dyDescent="0.25">
      <c r="A37" s="13" t="s">
        <v>100</v>
      </c>
      <c r="B37" s="14">
        <f>+SUM(B28:B36)</f>
        <v>15882000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14">
        <f>SUM(G28:G36)</f>
        <v>795381.84000000008</v>
      </c>
      <c r="H37" s="40">
        <f>SUM(H28:H36)</f>
        <v>705412.2</v>
      </c>
      <c r="I37" s="14">
        <f t="shared" ref="I37:O37" si="6">SUM(I28:I36)</f>
        <v>1509730.55</v>
      </c>
      <c r="J37" s="14">
        <f t="shared" si="6"/>
        <v>1023258.2100000001</v>
      </c>
      <c r="K37" s="14">
        <f t="shared" si="6"/>
        <v>1058747.02</v>
      </c>
      <c r="L37" s="14">
        <f t="shared" si="6"/>
        <v>1191846.99</v>
      </c>
      <c r="M37" s="14">
        <f t="shared" si="6"/>
        <v>891553.17</v>
      </c>
      <c r="N37" s="14">
        <f t="shared" si="6"/>
        <v>1036296.8200000001</v>
      </c>
      <c r="O37" s="14">
        <f t="shared" si="6"/>
        <v>1216155.83</v>
      </c>
      <c r="P37" s="14">
        <f>+SUM(D37:O37)</f>
        <v>12470061.65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15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1440000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39">
        <v>268520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251825</v>
      </c>
      <c r="P39" s="10">
        <f t="shared" ref="P39:P45" si="7">SUM(D39:O39)</f>
        <v>905765</v>
      </c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39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39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39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39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f t="shared" si="7"/>
        <v>0</v>
      </c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39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>
        <v>66606.25</v>
      </c>
      <c r="N44" s="10">
        <v>66606.25</v>
      </c>
      <c r="O44" s="10">
        <v>529656.25</v>
      </c>
      <c r="P44" s="10">
        <f t="shared" si="7"/>
        <v>1593075</v>
      </c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0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0">
        <v>0</v>
      </c>
      <c r="O45" s="10">
        <v>0</v>
      </c>
      <c r="P45" s="10">
        <f t="shared" si="7"/>
        <v>0</v>
      </c>
    </row>
    <row r="46" spans="1:16" x14ac:dyDescent="0.25">
      <c r="A46" s="13" t="s">
        <v>100</v>
      </c>
      <c r="B46" s="14">
        <f>+SUM(B39:B45)</f>
        <v>3600000</v>
      </c>
      <c r="C46" s="14">
        <f t="shared" ref="C46:O46" si="8">+SUM(C39:C45)</f>
        <v>0</v>
      </c>
      <c r="D46" s="14">
        <f t="shared" si="8"/>
        <v>452026.25</v>
      </c>
      <c r="E46" s="14">
        <f t="shared" si="8"/>
        <v>66606.25</v>
      </c>
      <c r="F46" s="14">
        <f t="shared" si="8"/>
        <v>66606.25</v>
      </c>
      <c r="G46" s="14">
        <f t="shared" si="8"/>
        <v>66606.25</v>
      </c>
      <c r="H46" s="40">
        <f>+SUM(H39:H45)</f>
        <v>665876.25</v>
      </c>
      <c r="I46" s="14">
        <f t="shared" si="8"/>
        <v>66606.25</v>
      </c>
      <c r="J46" s="14">
        <f t="shared" si="8"/>
        <v>66606.25</v>
      </c>
      <c r="K46" s="14">
        <f t="shared" si="8"/>
        <v>66606.25</v>
      </c>
      <c r="L46" s="14">
        <f>+SUM(L39:L45)</f>
        <v>66606.25</v>
      </c>
      <c r="M46" s="14">
        <f t="shared" si="8"/>
        <v>66606.25</v>
      </c>
      <c r="N46" s="14">
        <f t="shared" si="8"/>
        <v>66606.25</v>
      </c>
      <c r="O46" s="14">
        <f t="shared" si="8"/>
        <v>781481.25</v>
      </c>
      <c r="P46" s="14">
        <f>+SUM(D46:O46)</f>
        <v>2498840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15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54">
        <v>0</v>
      </c>
      <c r="H48" s="38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54">
        <v>0</v>
      </c>
      <c r="H49" s="38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54">
        <v>0</v>
      </c>
      <c r="H50" s="38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54">
        <v>0</v>
      </c>
      <c r="H51" s="38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54">
        <v>0</v>
      </c>
      <c r="H52" s="38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54">
        <v>0</v>
      </c>
      <c r="H53" s="38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0">
        <v>0</v>
      </c>
      <c r="O53" s="10">
        <v>0</v>
      </c>
      <c r="P53" s="10">
        <v>0</v>
      </c>
    </row>
    <row r="54" spans="1:16" x14ac:dyDescent="0.25">
      <c r="A54" s="13" t="s">
        <v>100</v>
      </c>
      <c r="B54" s="12">
        <v>0</v>
      </c>
      <c r="C54" s="12"/>
      <c r="D54" s="55">
        <f t="shared" ref="D54:L54" si="9">SUM(D48:D53)</f>
        <v>0</v>
      </c>
      <c r="E54" s="55">
        <f t="shared" si="9"/>
        <v>0</v>
      </c>
      <c r="F54" s="55">
        <f t="shared" si="9"/>
        <v>0</v>
      </c>
      <c r="G54" s="57">
        <f t="shared" si="9"/>
        <v>0</v>
      </c>
      <c r="H54" s="55">
        <f t="shared" si="9"/>
        <v>0</v>
      </c>
      <c r="I54" s="55">
        <f t="shared" si="9"/>
        <v>0</v>
      </c>
      <c r="J54" s="55">
        <f t="shared" si="9"/>
        <v>0</v>
      </c>
      <c r="K54" s="55">
        <f t="shared" si="9"/>
        <v>0</v>
      </c>
      <c r="L54" s="55">
        <f t="shared" si="9"/>
        <v>0</v>
      </c>
      <c r="M54" s="55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15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f>1500000+7500000+5000000</f>
        <v>14000000</v>
      </c>
      <c r="C56" s="11"/>
      <c r="D56" s="12">
        <v>4794669.21</v>
      </c>
      <c r="E56" s="12">
        <v>48877.760000000002</v>
      </c>
      <c r="F56" s="10">
        <v>0</v>
      </c>
      <c r="G56" s="10">
        <v>0</v>
      </c>
      <c r="H56" s="39">
        <v>0</v>
      </c>
      <c r="I56" s="10">
        <v>73160</v>
      </c>
      <c r="J56" s="10">
        <v>0</v>
      </c>
      <c r="K56" s="10">
        <v>970856.74</v>
      </c>
      <c r="L56" s="10">
        <v>51044.32</v>
      </c>
      <c r="M56" s="10">
        <v>102846.91</v>
      </c>
      <c r="N56" s="10">
        <v>911788.5</v>
      </c>
      <c r="O56" s="10">
        <v>62540.04</v>
      </c>
      <c r="P56" s="10">
        <f t="shared" ref="P56:P64" si="10">SUM(D56:O56)</f>
        <v>7015783.4800000004</v>
      </c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14">
        <v>0</v>
      </c>
      <c r="H57" s="40">
        <v>0</v>
      </c>
      <c r="I57" s="12">
        <v>0</v>
      </c>
      <c r="J57" s="14">
        <v>0</v>
      </c>
      <c r="K57" s="14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10"/>
        <v>920400</v>
      </c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10">
        <v>0</v>
      </c>
      <c r="H58" s="39">
        <v>0</v>
      </c>
      <c r="I58" s="12">
        <v>0</v>
      </c>
      <c r="J58" s="14">
        <v>0</v>
      </c>
      <c r="K58" s="14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10"/>
        <v>0</v>
      </c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10">
        <v>0</v>
      </c>
      <c r="H59" s="39">
        <v>0</v>
      </c>
      <c r="I59" s="12">
        <v>0</v>
      </c>
      <c r="J59" s="14">
        <v>0</v>
      </c>
      <c r="K59" s="14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10"/>
        <v>0</v>
      </c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10">
        <v>141452.5</v>
      </c>
      <c r="H60" s="39">
        <v>0</v>
      </c>
      <c r="I60" s="12">
        <v>0</v>
      </c>
      <c r="J60" s="14">
        <v>0</v>
      </c>
      <c r="K60" s="10">
        <v>145000</v>
      </c>
      <c r="L60" s="10">
        <v>0</v>
      </c>
      <c r="M60" s="10">
        <v>0</v>
      </c>
      <c r="N60" s="10">
        <v>708454</v>
      </c>
      <c r="O60" s="10">
        <v>0</v>
      </c>
      <c r="P60" s="10">
        <f t="shared" si="10"/>
        <v>994906.5</v>
      </c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14">
        <v>0</v>
      </c>
      <c r="H61" s="40">
        <v>0</v>
      </c>
      <c r="I61" s="12">
        <v>0</v>
      </c>
      <c r="J61" s="14">
        <v>0</v>
      </c>
      <c r="K61" s="14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10"/>
        <v>942619.24</v>
      </c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14">
        <v>0</v>
      </c>
      <c r="H62" s="40">
        <v>0</v>
      </c>
      <c r="I62" s="12">
        <v>0</v>
      </c>
      <c r="J62" s="14">
        <v>0</v>
      </c>
      <c r="K62" s="14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10"/>
        <v>0</v>
      </c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14">
        <v>0</v>
      </c>
      <c r="H63" s="40">
        <v>0</v>
      </c>
      <c r="I63" s="12">
        <v>0</v>
      </c>
      <c r="J63" s="14">
        <v>0</v>
      </c>
      <c r="K63" s="14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10"/>
        <v>0</v>
      </c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14">
        <v>0</v>
      </c>
      <c r="H64" s="40">
        <v>0</v>
      </c>
      <c r="I64" s="10">
        <v>29500</v>
      </c>
      <c r="J64" s="14">
        <v>0</v>
      </c>
      <c r="K64" s="14">
        <v>0</v>
      </c>
      <c r="L64" s="10">
        <v>0</v>
      </c>
      <c r="M64" s="10">
        <v>0</v>
      </c>
      <c r="N64" s="10">
        <v>0</v>
      </c>
      <c r="O64" s="14">
        <v>0</v>
      </c>
      <c r="P64" s="10">
        <f t="shared" si="10"/>
        <v>29500</v>
      </c>
    </row>
    <row r="65" spans="1:16" x14ac:dyDescent="0.25">
      <c r="A65" s="13" t="s">
        <v>100</v>
      </c>
      <c r="B65" s="14">
        <f>+SUM(B56:B64)</f>
        <v>14000000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v>0</v>
      </c>
      <c r="G65" s="14">
        <f t="shared" ref="G65:L65" si="11">SUM(G56:G64)</f>
        <v>141452.5</v>
      </c>
      <c r="H65" s="40">
        <f t="shared" si="11"/>
        <v>0</v>
      </c>
      <c r="I65" s="14">
        <f t="shared" si="11"/>
        <v>102660</v>
      </c>
      <c r="J65" s="14">
        <f t="shared" si="11"/>
        <v>0</v>
      </c>
      <c r="K65" s="14">
        <f t="shared" si="11"/>
        <v>1115856.74</v>
      </c>
      <c r="L65" s="14">
        <f t="shared" si="11"/>
        <v>51044.32</v>
      </c>
      <c r="M65" s="14">
        <f>SUM(M56:M64)</f>
        <v>102846.91</v>
      </c>
      <c r="N65" s="14">
        <f>SUM(N56:N64)</f>
        <v>1620242.5</v>
      </c>
      <c r="O65" s="14">
        <f>SUM(O56:O64)</f>
        <v>62540.04</v>
      </c>
      <c r="P65" s="14">
        <f>+SUM(D65:O65)</f>
        <v>9903209.2199999988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15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f>480000+41938000+14880000</f>
        <v>57298000</v>
      </c>
      <c r="C67" s="11"/>
      <c r="D67" s="12">
        <v>0</v>
      </c>
      <c r="E67" s="12">
        <v>0</v>
      </c>
      <c r="F67" s="10">
        <v>0</v>
      </c>
      <c r="G67" s="10">
        <v>15621352.369999999</v>
      </c>
      <c r="H67" s="39">
        <v>0</v>
      </c>
      <c r="I67" s="10">
        <v>0</v>
      </c>
      <c r="J67" s="14">
        <v>0</v>
      </c>
      <c r="K67" s="14">
        <v>0</v>
      </c>
      <c r="L67" s="10">
        <v>0</v>
      </c>
      <c r="M67" s="10">
        <v>0</v>
      </c>
      <c r="N67" s="10">
        <v>0</v>
      </c>
      <c r="O67" s="10">
        <v>0</v>
      </c>
      <c r="P67" s="10">
        <f>SUM(D67:O67)</f>
        <v>15621352.369999999</v>
      </c>
    </row>
    <row r="68" spans="1:16" x14ac:dyDescent="0.25">
      <c r="A68" s="9" t="s">
        <v>54</v>
      </c>
      <c r="B68" s="12">
        <v>0</v>
      </c>
      <c r="C68" s="12"/>
      <c r="D68" s="12">
        <v>0</v>
      </c>
      <c r="E68" s="12">
        <v>0</v>
      </c>
      <c r="F68" s="12">
        <v>0</v>
      </c>
      <c r="G68" s="54">
        <v>0</v>
      </c>
      <c r="H68" s="38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f t="shared" ref="P68:P70" si="12">SUM(D68:O68)</f>
        <v>0</v>
      </c>
    </row>
    <row r="69" spans="1:16" x14ac:dyDescent="0.25">
      <c r="A69" s="9" t="s">
        <v>55</v>
      </c>
      <c r="B69" s="12">
        <v>0</v>
      </c>
      <c r="C69" s="12"/>
      <c r="D69" s="12">
        <v>0</v>
      </c>
      <c r="E69" s="12">
        <v>0</v>
      </c>
      <c r="F69" s="12">
        <v>0</v>
      </c>
      <c r="G69" s="54">
        <v>0</v>
      </c>
      <c r="H69" s="38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12"/>
        <v>0</v>
      </c>
    </row>
    <row r="70" spans="1:16" ht="24.75" x14ac:dyDescent="0.25">
      <c r="A70" s="16" t="s">
        <v>56</v>
      </c>
      <c r="B70" s="12">
        <v>0</v>
      </c>
      <c r="C70" s="12"/>
      <c r="D70" s="12">
        <v>0</v>
      </c>
      <c r="E70" s="12">
        <v>0</v>
      </c>
      <c r="F70" s="12">
        <v>0</v>
      </c>
      <c r="G70" s="54">
        <v>0</v>
      </c>
      <c r="H70" s="38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f t="shared" si="12"/>
        <v>0</v>
      </c>
    </row>
    <row r="71" spans="1:16" x14ac:dyDescent="0.25">
      <c r="A71" s="13" t="s">
        <v>100</v>
      </c>
      <c r="B71" s="14">
        <f>+SUM(B67:B70)</f>
        <v>57298000</v>
      </c>
      <c r="C71" s="14">
        <f>+SUM(C67:C70)</f>
        <v>0</v>
      </c>
      <c r="D71" s="14">
        <f t="shared" ref="D71:O71" si="13">+SUM(D67:D70)</f>
        <v>0</v>
      </c>
      <c r="E71" s="14">
        <f t="shared" si="13"/>
        <v>0</v>
      </c>
      <c r="F71" s="14">
        <f t="shared" si="13"/>
        <v>0</v>
      </c>
      <c r="G71" s="14">
        <f t="shared" si="13"/>
        <v>15621352.369999999</v>
      </c>
      <c r="H71" s="14">
        <f t="shared" si="13"/>
        <v>0</v>
      </c>
      <c r="I71" s="14">
        <f t="shared" si="13"/>
        <v>0</v>
      </c>
      <c r="J71" s="14">
        <f t="shared" si="13"/>
        <v>0</v>
      </c>
      <c r="K71" s="14">
        <f t="shared" si="13"/>
        <v>0</v>
      </c>
      <c r="L71" s="14">
        <f t="shared" si="13"/>
        <v>0</v>
      </c>
      <c r="M71" s="14">
        <f t="shared" si="13"/>
        <v>0</v>
      </c>
      <c r="N71" s="14">
        <f t="shared" si="13"/>
        <v>0</v>
      </c>
      <c r="O71" s="14">
        <f t="shared" si="13"/>
        <v>0</v>
      </c>
      <c r="P71" s="14">
        <f>+SUM(D71:O71)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15"/>
      <c r="H72" s="41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54">
        <v>0</v>
      </c>
      <c r="H73" s="38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f t="shared" ref="P73:P90" si="14">+D73+E73+F73+G73+H73+I73+J73+K73+L73+M73+N73+O73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54">
        <v>0</v>
      </c>
      <c r="H74" s="38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f t="shared" si="1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54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15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54">
        <v>0</v>
      </c>
      <c r="H77" s="38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0">
        <f t="shared" si="1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54">
        <v>0</v>
      </c>
      <c r="H78" s="38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0">
        <f t="shared" si="1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54">
        <v>0</v>
      </c>
      <c r="H79" s="38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0">
        <f t="shared" si="1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54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15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54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>
        <f t="shared" si="1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54">
        <v>0</v>
      </c>
      <c r="H83" s="38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0">
        <f t="shared" si="1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54">
        <v>0</v>
      </c>
      <c r="H84" s="38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0">
        <f t="shared" si="1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54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15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54">
        <v>0</v>
      </c>
      <c r="H87" s="38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0">
        <f t="shared" si="1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54">
        <v>0</v>
      </c>
      <c r="H88" s="38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0">
        <f t="shared" si="1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54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54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>
        <f t="shared" si="1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54">
        <v>0</v>
      </c>
      <c r="H91" s="38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0">
        <f t="shared" ref="P91" si="15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704751314.96000004</v>
      </c>
      <c r="C92" s="18">
        <f t="shared" ref="C92:O92" si="16">+SUM(C15+C26+C37+C46+C54+C65+C71+C80+C86+C90)</f>
        <v>0</v>
      </c>
      <c r="D92" s="19">
        <f t="shared" si="16"/>
        <v>48481790.68</v>
      </c>
      <c r="E92" s="19">
        <f>+SUM(E15+E26+E37+E46+E54+E65+E71+E80+E86+E90)</f>
        <v>44732438.249999985</v>
      </c>
      <c r="F92" s="19">
        <f t="shared" si="16"/>
        <v>40316622</v>
      </c>
      <c r="G92" s="19">
        <f t="shared" si="16"/>
        <v>58677247</v>
      </c>
      <c r="H92" s="19">
        <f t="shared" si="16"/>
        <v>40355016.650000006</v>
      </c>
      <c r="I92" s="19">
        <f>+SUM(I15+I26+I37+I46+I54+I65+I71+I80+I86+I90)</f>
        <v>42748596.269999996</v>
      </c>
      <c r="J92" s="19">
        <f t="shared" si="16"/>
        <v>68608673.540000007</v>
      </c>
      <c r="K92" s="19">
        <f t="shared" si="16"/>
        <v>70428317.179999992</v>
      </c>
      <c r="L92" s="19">
        <f>+SUM(L15+L26+L37+L46+L54+L65+L71+L80+L86+L90)</f>
        <v>43101043.949999996</v>
      </c>
      <c r="M92" s="19">
        <f>+SUM(M15+M26+M37+M46+M54+M65+M71+M80+M86+M90)</f>
        <v>43700328.799999997</v>
      </c>
      <c r="N92" s="19">
        <f>+SUM(N15+N26+N37+N46+N54+N65+N71+N80+N86+N90)</f>
        <v>55595367.440000005</v>
      </c>
      <c r="O92" s="19">
        <f t="shared" si="16"/>
        <v>58944672.039999999</v>
      </c>
      <c r="P92" s="19">
        <f>+SUM(D92:O92)</f>
        <v>615690113.79999995</v>
      </c>
    </row>
    <row r="93" spans="1:16" x14ac:dyDescent="0.25">
      <c r="A93" s="15"/>
      <c r="B93" s="20"/>
      <c r="C93" s="15"/>
      <c r="D93" s="10"/>
      <c r="E93" s="10"/>
      <c r="F93" s="10"/>
      <c r="G93" s="10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10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10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15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2"/>
      <c r="C97" s="72"/>
      <c r="D97" s="72" t="s">
        <v>101</v>
      </c>
      <c r="E97" s="72"/>
      <c r="F97" s="15"/>
      <c r="G97" s="15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2"/>
      <c r="C98" s="72"/>
      <c r="D98" s="72" t="s">
        <v>94</v>
      </c>
      <c r="E98" s="72"/>
      <c r="F98" s="15"/>
      <c r="G98" s="15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15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15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15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15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15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15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15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9" t="s">
        <v>103</v>
      </c>
      <c r="B106" s="60"/>
      <c r="C106" s="61"/>
      <c r="D106" s="15"/>
      <c r="E106" s="15"/>
      <c r="F106" s="15"/>
      <c r="G106" s="15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15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15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15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H110" s="42"/>
    </row>
    <row r="111" spans="1:16" s="3" customFormat="1" ht="12.75" x14ac:dyDescent="0.2">
      <c r="H111" s="42"/>
    </row>
    <row r="112" spans="1:16" s="3" customFormat="1" ht="12.75" x14ac:dyDescent="0.2">
      <c r="H112" s="42"/>
    </row>
    <row r="113" spans="8:8" s="3" customFormat="1" ht="12.75" x14ac:dyDescent="0.2"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3" t="s">
        <v>104</v>
      </c>
      <c r="D5" s="44"/>
      <c r="E5" s="76" t="s">
        <v>106</v>
      </c>
      <c r="F5" s="76" t="s">
        <v>107</v>
      </c>
      <c r="G5" s="76" t="s">
        <v>108</v>
      </c>
    </row>
    <row r="6" spans="3:7" ht="25.5" x14ac:dyDescent="0.25">
      <c r="C6" s="74"/>
      <c r="D6" s="45" t="s">
        <v>105</v>
      </c>
      <c r="E6" s="77"/>
      <c r="F6" s="77"/>
      <c r="G6" s="77"/>
    </row>
    <row r="7" spans="3:7" ht="15.75" thickBot="1" x14ac:dyDescent="0.3">
      <c r="C7" s="75"/>
      <c r="D7" s="46"/>
      <c r="E7" s="78"/>
      <c r="F7" s="78"/>
      <c r="G7" s="78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9">
        <f t="shared" ref="D13:E13" si="1">SUM(D8:D12)</f>
        <v>557500000</v>
      </c>
      <c r="E13" s="79">
        <f t="shared" si="1"/>
        <v>268832737.37</v>
      </c>
      <c r="F13" s="79">
        <f>SUM(F8:F12)</f>
        <v>288667262.63</v>
      </c>
      <c r="G13" s="82"/>
    </row>
    <row r="14" spans="3:7" x14ac:dyDescent="0.25">
      <c r="C14" s="51" t="s">
        <v>114</v>
      </c>
      <c r="D14" s="80"/>
      <c r="E14" s="80"/>
      <c r="F14" s="80"/>
      <c r="G14" s="83"/>
    </row>
    <row r="15" spans="3:7" ht="15.75" thickBot="1" x14ac:dyDescent="0.3">
      <c r="C15" s="52"/>
      <c r="D15" s="81"/>
      <c r="E15" s="81"/>
      <c r="F15" s="81"/>
      <c r="G15" s="83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schemas.microsoft.com/office/infopath/2007/PartnerControls"/>
    <ds:schemaRef ds:uri="28489dc2-50cf-493e-a704-cb1420394a7d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2024-11-07T14:51:01Z</cp:lastPrinted>
  <dcterms:created xsi:type="dcterms:W3CDTF">2021-07-29T18:58:50Z</dcterms:created>
  <dcterms:modified xsi:type="dcterms:W3CDTF">2025-07-02T19:48:19Z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