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4/Ejecución Presupuestaria (a cargar transp) 2024/Octubre 2024/"/>
    </mc:Choice>
  </mc:AlternateContent>
  <xr:revisionPtr revIDLastSave="3" documentId="8_{2CD80F0F-75A4-4B29-8388-0F1C86F3FA43}" xr6:coauthVersionLast="47" xr6:coauthVersionMax="47" xr10:uidLastSave="{8210C801-6F4D-4688-95E3-D98BE8F4A3BB}"/>
  <bookViews>
    <workbookView xWindow="-28920" yWindow="105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2" l="1"/>
  <c r="K65" i="2"/>
  <c r="L65" i="2"/>
  <c r="M65" i="2"/>
  <c r="N65" i="2"/>
  <c r="I65" i="2"/>
  <c r="H65" i="2"/>
  <c r="G65" i="2"/>
  <c r="F65" i="2"/>
  <c r="E65" i="2"/>
  <c r="B65" i="2"/>
  <c r="D65" i="2"/>
  <c r="B26" i="2" l="1"/>
  <c r="G9" i="3" l="1"/>
  <c r="G10" i="3"/>
  <c r="G11" i="3"/>
  <c r="G12" i="3"/>
  <c r="G8" i="3"/>
  <c r="D13" i="3"/>
  <c r="E13" i="3"/>
  <c r="F9" i="3"/>
  <c r="F10" i="3"/>
  <c r="F11" i="3"/>
  <c r="F12" i="3"/>
  <c r="F8" i="3"/>
  <c r="F13" i="3" s="1"/>
  <c r="D15" i="2"/>
  <c r="L46" i="2"/>
  <c r="L26" i="2"/>
  <c r="J71" i="2" l="1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92" i="2" s="1"/>
  <c r="B71" i="2"/>
  <c r="I71" i="2"/>
  <c r="K71" i="2"/>
  <c r="L71" i="2"/>
  <c r="M71" i="2"/>
  <c r="N71" i="2"/>
  <c r="O71" i="2"/>
  <c r="H15" i="2"/>
  <c r="P66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B15" i="2"/>
  <c r="G26" i="2"/>
  <c r="L92" i="2" l="1"/>
  <c r="N92" i="2"/>
  <c r="M92" i="2"/>
  <c r="I92" i="2"/>
  <c r="H92" i="2"/>
  <c r="O92" i="2"/>
  <c r="K92" i="2"/>
  <c r="P46" i="2"/>
  <c r="J92" i="2"/>
  <c r="G71" i="2"/>
  <c r="P71" i="2" s="1"/>
  <c r="D37" i="2"/>
  <c r="B37" i="2"/>
  <c r="F37" i="2"/>
  <c r="G37" i="2"/>
  <c r="G92" i="2" s="1"/>
  <c r="F26" i="2"/>
  <c r="F15" i="2"/>
  <c r="F92" i="2" l="1"/>
  <c r="E15" i="2"/>
  <c r="P15" i="2" s="1"/>
  <c r="E37" i="2"/>
  <c r="P37" i="2" s="1"/>
  <c r="E26" i="2"/>
  <c r="P65" i="2"/>
  <c r="D26" i="2"/>
  <c r="C15" i="2"/>
  <c r="E92" i="2" l="1"/>
  <c r="P26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P92" i="2" l="1"/>
  <c r="C71" i="2"/>
  <c r="C65" i="2"/>
  <c r="C37" i="2"/>
  <c r="C26" i="2"/>
  <c r="C92" i="2" l="1"/>
  <c r="P49" i="2" l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<sst xmlns="http://schemas.openxmlformats.org/spreadsheetml/2006/main" count="127" uniqueCount="117">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</sst>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zoomScaleNormal="100" zoomScaleSheetLayoutView="100" workbookViewId="0">
      <selection sqref="A1:P1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13.5" customHeight="1" x14ac:dyDescent="0.25">
      <c r="A2" s="65" t="s">
        <v>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x14ac:dyDescent="0.25">
      <c r="A3" s="69">
        <v>2024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7" ht="15.75" customHeight="1" x14ac:dyDescent="0.25">
      <c r="A4" s="65" t="s">
        <v>90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ht="15.75" customHeight="1" x14ac:dyDescent="0.25">
      <c r="A5" s="61" t="s">
        <v>75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7" ht="25.5" customHeight="1" x14ac:dyDescent="0.25">
      <c r="A6" s="67" t="s">
        <v>65</v>
      </c>
      <c r="B6" s="68" t="s">
        <v>92</v>
      </c>
      <c r="C6" s="68" t="s">
        <v>91</v>
      </c>
      <c r="D6" s="62" t="s">
        <v>89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7" x14ac:dyDescent="0.25">
      <c r="A7" s="67"/>
      <c r="B7" s="68"/>
      <c r="C7" s="68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>
        <v>25806155.82</v>
      </c>
      <c r="F10" s="10">
        <v>22680713.920000002</v>
      </c>
      <c r="G10" s="56">
        <v>22577245.370000001</v>
      </c>
      <c r="H10" s="10">
        <v>21492814.850000001</v>
      </c>
      <c r="I10" s="10">
        <v>22798369.140000001</v>
      </c>
      <c r="J10" s="10">
        <v>27881171.120000005</v>
      </c>
      <c r="K10" s="10">
        <v>25969117.419999998</v>
      </c>
      <c r="L10" s="57">
        <v>24291505.799999997</v>
      </c>
      <c r="M10" s="10">
        <v>23178679.349999998</v>
      </c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10">
        <v>2730079.41</v>
      </c>
      <c r="H11" s="10">
        <v>2261582.12</v>
      </c>
      <c r="I11" s="10">
        <v>3533832.71</v>
      </c>
      <c r="J11" s="10">
        <v>3507154.39</v>
      </c>
      <c r="K11" s="10">
        <v>3077235.5700000003</v>
      </c>
      <c r="L11" s="10">
        <v>3693337.79</v>
      </c>
      <c r="M11" s="10">
        <v>3566736.51</v>
      </c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10">
        <v>122200</v>
      </c>
      <c r="H12" s="10">
        <v>111000</v>
      </c>
      <c r="I12" s="10">
        <v>71700</v>
      </c>
      <c r="J12" s="10">
        <v>159000</v>
      </c>
      <c r="K12" s="10">
        <v>47003</v>
      </c>
      <c r="L12" s="10">
        <v>151250</v>
      </c>
      <c r="M12" s="10">
        <v>188150</v>
      </c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>
        <v>6032113.6399999997</v>
      </c>
      <c r="F13" s="10">
        <v>6045463.6399999997</v>
      </c>
      <c r="G13" s="10">
        <v>6061296.96</v>
      </c>
      <c r="H13" s="10">
        <v>6059630.3200000003</v>
      </c>
      <c r="I13" s="10">
        <v>6411263.2400000002</v>
      </c>
      <c r="J13" s="10">
        <v>20875988</v>
      </c>
      <c r="K13" s="10">
        <v>27792084.759999998</v>
      </c>
      <c r="L13" s="10">
        <v>3711446.95</v>
      </c>
      <c r="M13" s="10">
        <v>3321000.32</v>
      </c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>
        <v>2614290.23</v>
      </c>
      <c r="F14" s="10">
        <v>2587964.6800000002</v>
      </c>
      <c r="G14" s="10">
        <v>2603685.0099999998</v>
      </c>
      <c r="H14" s="10">
        <v>2574915.94</v>
      </c>
      <c r="I14" s="10">
        <v>2674453.0100000002</v>
      </c>
      <c r="J14" s="10">
        <v>2692452.29</v>
      </c>
      <c r="K14" s="10">
        <v>2689785.2399999998</v>
      </c>
      <c r="L14" s="10">
        <v>2674024.25</v>
      </c>
      <c r="M14" s="10">
        <v>2702328.66</v>
      </c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>SUM(D10:D14)</f>
        <v>36047740.32</v>
      </c>
      <c r="E15" s="14">
        <f>SUM(E10:E14)</f>
        <v>37539617.749999993</v>
      </c>
      <c r="F15" s="14">
        <f>SUM(F10:F14)</f>
        <v>34309688.780000001</v>
      </c>
      <c r="G15" s="42">
        <f>SUM(G10:G14)</f>
        <v>34094506.75</v>
      </c>
      <c r="H15" s="42">
        <f>SUM(H10:H14)</f>
        <v>32499943.230000004</v>
      </c>
      <c r="I15" s="14">
        <f t="shared" ref="I15:O15" si="0">SUM(I10:I14)</f>
        <v>35489618.100000001</v>
      </c>
      <c r="J15" s="14">
        <f t="shared" si="0"/>
        <v>55115765.800000004</v>
      </c>
      <c r="K15" s="14">
        <f t="shared" si="0"/>
        <v>59575225.990000002</v>
      </c>
      <c r="L15" s="14">
        <f t="shared" si="0"/>
        <v>34521564.789999992</v>
      </c>
      <c r="M15" s="14">
        <f t="shared" si="0"/>
        <v>32956894.84</v>
      </c>
      <c r="N15" s="14">
        <f t="shared" si="0"/>
        <v>0</v>
      </c>
      <c r="O15" s="14">
        <f t="shared" si="0"/>
        <v>0</v>
      </c>
      <c r="P15" s="14">
        <f>+SUM(D15:O15)</f>
        <v>392150566.34999996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10">
        <v>789063.72</v>
      </c>
      <c r="H17" s="10">
        <v>775302.46</v>
      </c>
      <c r="I17" s="10">
        <v>794155.64</v>
      </c>
      <c r="J17" s="10">
        <v>827174.48</v>
      </c>
      <c r="K17" s="10">
        <v>833114.88</v>
      </c>
      <c r="L17" s="57">
        <v>855897.59999999998</v>
      </c>
      <c r="M17" s="10">
        <v>837737.92</v>
      </c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10">
        <v>751510</v>
      </c>
      <c r="H18" s="10">
        <v>616700.19999999995</v>
      </c>
      <c r="I18" s="10">
        <v>1135341.79</v>
      </c>
      <c r="J18" s="10">
        <v>2177421.2199999997</v>
      </c>
      <c r="K18" s="10">
        <v>1742559.98</v>
      </c>
      <c r="L18" s="10">
        <v>1129975.23</v>
      </c>
      <c r="M18" s="10">
        <v>640000</v>
      </c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10">
        <v>166966.39999999999</v>
      </c>
      <c r="H19" s="10">
        <v>0</v>
      </c>
      <c r="I19" s="10">
        <v>324305</v>
      </c>
      <c r="J19" s="10">
        <v>120850</v>
      </c>
      <c r="K19" s="10">
        <v>368857.9</v>
      </c>
      <c r="L19" s="10">
        <v>532989</v>
      </c>
      <c r="M19" s="10">
        <v>331280.84999999998</v>
      </c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10">
        <v>0</v>
      </c>
      <c r="H20" s="10">
        <v>153536.29999999999</v>
      </c>
      <c r="I20" s="10">
        <v>118050.18</v>
      </c>
      <c r="J20" s="10">
        <v>39000</v>
      </c>
      <c r="K20" s="10">
        <v>210823.94</v>
      </c>
      <c r="L20" s="10">
        <v>110279.23</v>
      </c>
      <c r="M20" s="10">
        <v>241754.21</v>
      </c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>
        <v>417685.75</v>
      </c>
      <c r="F21" s="10">
        <v>109878.25</v>
      </c>
      <c r="G21" s="10">
        <v>746023.17</v>
      </c>
      <c r="H21" s="10">
        <v>965207.67</v>
      </c>
      <c r="I21" s="10">
        <v>732640.37</v>
      </c>
      <c r="J21" s="10">
        <v>2901032.94</v>
      </c>
      <c r="K21" s="10">
        <v>744175.71000000008</v>
      </c>
      <c r="L21" s="10">
        <v>799297.08</v>
      </c>
      <c r="M21" s="10">
        <v>1213697.1500000001</v>
      </c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10">
        <v>525957.35</v>
      </c>
      <c r="H22" s="10">
        <v>1021671.44</v>
      </c>
      <c r="I22" s="10">
        <v>1043331.21</v>
      </c>
      <c r="J22" s="10">
        <v>3143687.1799999997</v>
      </c>
      <c r="K22" s="10">
        <v>963735.82</v>
      </c>
      <c r="L22" s="10">
        <v>1080811.2</v>
      </c>
      <c r="M22" s="10">
        <v>851346.18</v>
      </c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10">
        <v>11800</v>
      </c>
      <c r="H23" s="10">
        <v>109230.95</v>
      </c>
      <c r="I23" s="10">
        <v>41019.5</v>
      </c>
      <c r="J23" s="10">
        <v>23187</v>
      </c>
      <c r="K23" s="10">
        <v>85904</v>
      </c>
      <c r="L23" s="10">
        <v>103143.8</v>
      </c>
      <c r="M23" s="10">
        <v>174613.48</v>
      </c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>
        <v>2207104.8199999998</v>
      </c>
      <c r="F24" s="10">
        <v>1947336.95</v>
      </c>
      <c r="G24" s="10">
        <v>4860621.47</v>
      </c>
      <c r="H24" s="10">
        <v>2790635.95</v>
      </c>
      <c r="I24" s="10">
        <v>1333537.68</v>
      </c>
      <c r="J24" s="10">
        <v>3149090.46</v>
      </c>
      <c r="K24" s="10">
        <v>2493811.48</v>
      </c>
      <c r="L24" s="57">
        <v>2621588.46</v>
      </c>
      <c r="M24" s="10">
        <v>5355397.84</v>
      </c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10">
        <v>106005.18</v>
      </c>
      <c r="H25" s="10">
        <v>51500</v>
      </c>
      <c r="I25" s="10">
        <v>57600</v>
      </c>
      <c r="J25" s="10">
        <v>21600</v>
      </c>
      <c r="K25" s="10">
        <v>1168897.47</v>
      </c>
      <c r="L25" s="10">
        <v>36000</v>
      </c>
      <c r="M25" s="10">
        <v>36600</v>
      </c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4988457.1900000004</v>
      </c>
      <c r="G26" s="42">
        <f>SUM(G17:G25)</f>
        <v>7957947.2899999991</v>
      </c>
      <c r="H26" s="42">
        <f t="shared" ref="H26:O26" si="1">SUM(H17:H25)</f>
        <v>6483784.9700000007</v>
      </c>
      <c r="I26" s="14">
        <f t="shared" si="1"/>
        <v>5579981.3700000001</v>
      </c>
      <c r="J26" s="14">
        <f t="shared" si="1"/>
        <v>12403043.280000001</v>
      </c>
      <c r="K26" s="14">
        <f t="shared" si="1"/>
        <v>8611881.1799999997</v>
      </c>
      <c r="L26" s="14">
        <f>SUM(L17:L25)</f>
        <v>7269981.5999999996</v>
      </c>
      <c r="M26" s="14">
        <f t="shared" si="1"/>
        <v>9682427.629999999</v>
      </c>
      <c r="N26" s="14">
        <f t="shared" si="1"/>
        <v>0</v>
      </c>
      <c r="O26" s="14">
        <f t="shared" si="1"/>
        <v>0</v>
      </c>
      <c r="P26" s="14">
        <f>+SUM(D26:O26)</f>
        <v>73289367.420000002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6">
        <v>57303.8</v>
      </c>
      <c r="F28" s="10">
        <v>67652.990000000005</v>
      </c>
      <c r="G28" s="10">
        <v>101309.52</v>
      </c>
      <c r="H28" s="41">
        <v>54229.1</v>
      </c>
      <c r="I28" s="10">
        <v>59767</v>
      </c>
      <c r="J28" s="10">
        <v>109291.6</v>
      </c>
      <c r="K28" s="10">
        <v>215533.4</v>
      </c>
      <c r="L28" s="10">
        <v>71736</v>
      </c>
      <c r="M28" s="10">
        <v>83056.800000000003</v>
      </c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6">
        <v>508.88</v>
      </c>
      <c r="F29" s="10">
        <v>1627</v>
      </c>
      <c r="G29" s="10">
        <v>1420.96</v>
      </c>
      <c r="H29" s="41">
        <v>1176.3499999999999</v>
      </c>
      <c r="I29" s="10">
        <v>317948.06</v>
      </c>
      <c r="J29" s="10">
        <v>1279.22</v>
      </c>
      <c r="K29" s="10">
        <v>1146.3800000000001</v>
      </c>
      <c r="L29" s="10">
        <v>4162.0200000000004</v>
      </c>
      <c r="M29" s="10">
        <v>91395.72</v>
      </c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6">
        <v>99085.94</v>
      </c>
      <c r="F30" s="10">
        <v>91935.7</v>
      </c>
      <c r="G30" s="10">
        <v>82833.3</v>
      </c>
      <c r="H30" s="41">
        <v>107557.26</v>
      </c>
      <c r="I30" s="10">
        <v>99006.01</v>
      </c>
      <c r="J30" s="10">
        <v>173709.49</v>
      </c>
      <c r="K30" s="10">
        <v>102871.76</v>
      </c>
      <c r="L30" s="10">
        <v>78630.930000000008</v>
      </c>
      <c r="M30" s="10">
        <v>99879.78</v>
      </c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6">
        <v>0</v>
      </c>
      <c r="F31" s="10">
        <v>998.28</v>
      </c>
      <c r="G31" s="10">
        <v>499.14</v>
      </c>
      <c r="H31" s="41">
        <v>499.14</v>
      </c>
      <c r="I31" s="10">
        <v>949.14</v>
      </c>
      <c r="J31" s="10">
        <v>499.14</v>
      </c>
      <c r="K31" s="10">
        <v>998.28</v>
      </c>
      <c r="L31" s="10">
        <v>19948.28</v>
      </c>
      <c r="M31" s="10">
        <v>998.28</v>
      </c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56">
        <v>3867.66</v>
      </c>
      <c r="F32" s="10">
        <v>1783.05</v>
      </c>
      <c r="G32" s="10">
        <v>455.24</v>
      </c>
      <c r="H32" s="41">
        <v>5219.3</v>
      </c>
      <c r="I32" s="10">
        <v>2434.96</v>
      </c>
      <c r="J32" s="10">
        <v>5979.72</v>
      </c>
      <c r="K32" s="10">
        <v>2294.96</v>
      </c>
      <c r="L32" s="10">
        <v>1754.24</v>
      </c>
      <c r="M32" s="10">
        <v>3679.44</v>
      </c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>
        <v>52274</v>
      </c>
      <c r="F33" s="10">
        <v>991.19</v>
      </c>
      <c r="G33" s="10">
        <v>0</v>
      </c>
      <c r="H33" s="41">
        <v>3509.94</v>
      </c>
      <c r="I33" s="10">
        <v>4747.99</v>
      </c>
      <c r="J33" s="10">
        <v>7920.08</v>
      </c>
      <c r="K33" s="10">
        <v>0</v>
      </c>
      <c r="L33" s="10">
        <v>945.19</v>
      </c>
      <c r="M33" s="10">
        <v>0</v>
      </c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>
        <v>533484</v>
      </c>
      <c r="F34" s="10">
        <v>688247</v>
      </c>
      <c r="G34" s="10">
        <v>464867</v>
      </c>
      <c r="H34" s="41">
        <v>464867</v>
      </c>
      <c r="I34" s="10">
        <v>917307</v>
      </c>
      <c r="J34" s="10">
        <v>620279.79</v>
      </c>
      <c r="K34" s="10">
        <v>519830</v>
      </c>
      <c r="L34" s="10">
        <v>756600</v>
      </c>
      <c r="M34" s="10">
        <v>519830</v>
      </c>
      <c r="N34" s="10"/>
      <c r="O34" s="10"/>
      <c r="P34" s="10"/>
    </row>
    <row r="35" spans="1:16" ht="12" customHeight="1" x14ac:dyDescent="0.25">
      <c r="A35" s="9" t="s">
        <v>25</v>
      </c>
      <c r="B35" s="10"/>
      <c r="C35" s="11"/>
      <c r="D35" s="12"/>
      <c r="E35" s="12">
        <v>0</v>
      </c>
      <c r="F35" s="10">
        <v>0</v>
      </c>
      <c r="G35" s="10">
        <v>0</v>
      </c>
      <c r="H35" s="41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>
        <v>220176.45</v>
      </c>
      <c r="F36" s="10">
        <v>98634.57</v>
      </c>
      <c r="G36" s="10">
        <v>143996.68</v>
      </c>
      <c r="H36" s="41">
        <v>68354.11</v>
      </c>
      <c r="I36" s="10">
        <v>107570.39</v>
      </c>
      <c r="J36" s="10">
        <v>104299.17000000001</v>
      </c>
      <c r="K36" s="10">
        <v>216072.24</v>
      </c>
      <c r="L36" s="10">
        <v>258070.33000000002</v>
      </c>
      <c r="M36" s="10">
        <v>92713.15</v>
      </c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2">
        <f>SUM(G28:G36)</f>
        <v>795381.84000000008</v>
      </c>
      <c r="H37" s="42">
        <f t="shared" ref="H37:O37" si="2">SUM(H28:H36)</f>
        <v>705412.2</v>
      </c>
      <c r="I37" s="14">
        <f t="shared" si="2"/>
        <v>1509730.55</v>
      </c>
      <c r="J37" s="14">
        <f t="shared" si="2"/>
        <v>1023258.2100000001</v>
      </c>
      <c r="K37" s="14">
        <f t="shared" si="2"/>
        <v>1058747.02</v>
      </c>
      <c r="L37" s="14">
        <f t="shared" si="2"/>
        <v>1191846.99</v>
      </c>
      <c r="M37" s="14">
        <f t="shared" si="2"/>
        <v>891553.17</v>
      </c>
      <c r="N37" s="14">
        <f t="shared" si="2"/>
        <v>0</v>
      </c>
      <c r="O37" s="14">
        <f t="shared" si="2"/>
        <v>0</v>
      </c>
      <c r="P37" s="14">
        <f>+SUM(D37:O37)</f>
        <v>10217609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>
        <v>0</v>
      </c>
      <c r="F39" s="10">
        <v>0</v>
      </c>
      <c r="G39" s="10">
        <v>0</v>
      </c>
      <c r="H39" s="41">
        <v>268520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/>
      <c r="O39" s="10"/>
      <c r="P39" s="10"/>
    </row>
    <row r="40" spans="1:16" x14ac:dyDescent="0.25">
      <c r="A40" s="9" t="s">
        <v>29</v>
      </c>
      <c r="B40" s="10">
        <v>0</v>
      </c>
      <c r="C40" s="11"/>
      <c r="D40" s="12">
        <v>0</v>
      </c>
      <c r="E40" s="12">
        <v>0</v>
      </c>
      <c r="F40" s="10">
        <v>0</v>
      </c>
      <c r="G40" s="10">
        <v>0</v>
      </c>
      <c r="H40" s="41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/>
      <c r="O40" s="10"/>
      <c r="P40" s="10"/>
    </row>
    <row r="41" spans="1:16" x14ac:dyDescent="0.25">
      <c r="A41" s="9" t="s">
        <v>30</v>
      </c>
      <c r="B41" s="10">
        <v>0</v>
      </c>
      <c r="C41" s="11"/>
      <c r="D41" s="12">
        <v>0</v>
      </c>
      <c r="E41" s="12">
        <v>0</v>
      </c>
      <c r="F41" s="10">
        <v>0</v>
      </c>
      <c r="G41" s="10">
        <v>0</v>
      </c>
      <c r="H41" s="41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/>
      <c r="O41" s="10"/>
      <c r="P41" s="10"/>
    </row>
    <row r="42" spans="1:16" x14ac:dyDescent="0.25">
      <c r="A42" s="9" t="s">
        <v>31</v>
      </c>
      <c r="B42" s="10">
        <v>0</v>
      </c>
      <c r="C42" s="11"/>
      <c r="D42" s="12">
        <v>0</v>
      </c>
      <c r="E42" s="12">
        <v>0</v>
      </c>
      <c r="F42" s="10">
        <v>0</v>
      </c>
      <c r="G42" s="10">
        <v>0</v>
      </c>
      <c r="H42" s="41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/>
      <c r="O42" s="10"/>
      <c r="P42" s="10"/>
    </row>
    <row r="43" spans="1:16" x14ac:dyDescent="0.25">
      <c r="A43" s="9" t="s">
        <v>32</v>
      </c>
      <c r="B43" s="10">
        <v>0</v>
      </c>
      <c r="C43" s="11"/>
      <c r="D43" s="12">
        <v>0</v>
      </c>
      <c r="E43" s="12">
        <v>0</v>
      </c>
      <c r="F43" s="10">
        <v>0</v>
      </c>
      <c r="G43" s="10">
        <v>0</v>
      </c>
      <c r="H43" s="41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10">
        <v>66606.25</v>
      </c>
      <c r="H44" s="41">
        <v>397356.25</v>
      </c>
      <c r="I44" s="10">
        <v>66606.25</v>
      </c>
      <c r="J44" s="10">
        <v>66606.25</v>
      </c>
      <c r="K44" s="10">
        <v>66606.25</v>
      </c>
      <c r="L44" s="10">
        <v>66606.25</v>
      </c>
      <c r="M44" s="10">
        <v>66606.25</v>
      </c>
      <c r="N44" s="10"/>
      <c r="O44" s="10"/>
      <c r="P44" s="10"/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>
        <v>0</v>
      </c>
      <c r="F45" s="14">
        <v>0</v>
      </c>
      <c r="G45" s="14">
        <v>0</v>
      </c>
      <c r="H45" s="42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3">+SUM(C39:C45)</f>
        <v>0</v>
      </c>
      <c r="D46" s="14">
        <f t="shared" si="3"/>
        <v>452026.25</v>
      </c>
      <c r="E46" s="14">
        <f t="shared" si="3"/>
        <v>66606.25</v>
      </c>
      <c r="F46" s="14">
        <f t="shared" si="3"/>
        <v>66606.25</v>
      </c>
      <c r="G46" s="42">
        <f t="shared" si="3"/>
        <v>66606.25</v>
      </c>
      <c r="H46" s="42">
        <f t="shared" si="3"/>
        <v>665876.25</v>
      </c>
      <c r="I46" s="14">
        <f t="shared" si="3"/>
        <v>66606.25</v>
      </c>
      <c r="J46" s="14">
        <f t="shared" si="3"/>
        <v>66606.25</v>
      </c>
      <c r="K46" s="14">
        <f t="shared" si="3"/>
        <v>66606.25</v>
      </c>
      <c r="L46" s="14">
        <f>+SUM(L39:L45)</f>
        <v>66606.25</v>
      </c>
      <c r="M46" s="14">
        <f t="shared" si="3"/>
        <v>66606.25</v>
      </c>
      <c r="N46" s="14">
        <f t="shared" si="3"/>
        <v>0</v>
      </c>
      <c r="O46" s="14">
        <f t="shared" si="3"/>
        <v>0</v>
      </c>
      <c r="P46" s="14">
        <f t="shared" si="3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/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4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>
        <v>48877.760000000002</v>
      </c>
      <c r="F56" s="12">
        <v>0</v>
      </c>
      <c r="G56" s="10">
        <v>0</v>
      </c>
      <c r="H56" s="41"/>
      <c r="I56" s="10">
        <v>73160</v>
      </c>
      <c r="J56" s="10"/>
      <c r="K56" s="10">
        <v>970856.74</v>
      </c>
      <c r="L56" s="10">
        <v>51044.32</v>
      </c>
      <c r="M56" s="10">
        <v>102846.91</v>
      </c>
      <c r="N56" s="10"/>
      <c r="O56" s="10"/>
      <c r="P56" s="10"/>
    </row>
    <row r="57" spans="1:16" x14ac:dyDescent="0.25">
      <c r="A57" s="9" t="s">
        <v>44</v>
      </c>
      <c r="B57" s="10">
        <v>0</v>
      </c>
      <c r="C57" s="11"/>
      <c r="D57" s="12">
        <v>0</v>
      </c>
      <c r="E57" s="12">
        <v>920400</v>
      </c>
      <c r="F57" s="12">
        <v>0</v>
      </c>
      <c r="G57" s="14">
        <v>0</v>
      </c>
      <c r="H57" s="42"/>
      <c r="I57" s="12">
        <v>0</v>
      </c>
      <c r="J57" s="14"/>
      <c r="K57" s="14">
        <v>0</v>
      </c>
      <c r="L57" s="10">
        <v>0</v>
      </c>
      <c r="M57" s="10">
        <v>0</v>
      </c>
      <c r="N57" s="10"/>
      <c r="O57" s="10"/>
      <c r="P57" s="10"/>
    </row>
    <row r="58" spans="1:16" x14ac:dyDescent="0.25">
      <c r="A58" s="9" t="s">
        <v>45</v>
      </c>
      <c r="B58" s="10">
        <v>0</v>
      </c>
      <c r="C58" s="11"/>
      <c r="D58" s="12">
        <v>0</v>
      </c>
      <c r="E58" s="12">
        <v>0</v>
      </c>
      <c r="F58" s="12">
        <v>0</v>
      </c>
      <c r="G58" s="10">
        <v>0</v>
      </c>
      <c r="H58" s="41"/>
      <c r="I58" s="12">
        <v>0</v>
      </c>
      <c r="J58" s="14"/>
      <c r="K58" s="14">
        <v>0</v>
      </c>
      <c r="L58" s="10">
        <v>0</v>
      </c>
      <c r="M58" s="10">
        <v>0</v>
      </c>
      <c r="N58" s="10"/>
      <c r="O58" s="10"/>
      <c r="P58" s="10"/>
    </row>
    <row r="59" spans="1:16" x14ac:dyDescent="0.25">
      <c r="A59" s="9" t="s">
        <v>46</v>
      </c>
      <c r="B59" s="10">
        <v>0</v>
      </c>
      <c r="C59" s="11"/>
      <c r="D59" s="12">
        <v>0</v>
      </c>
      <c r="E59" s="12">
        <v>0</v>
      </c>
      <c r="F59" s="12">
        <v>0</v>
      </c>
      <c r="G59" s="10">
        <v>0</v>
      </c>
      <c r="H59" s="41"/>
      <c r="I59" s="12">
        <v>0</v>
      </c>
      <c r="J59" s="14"/>
      <c r="K59" s="14">
        <v>0</v>
      </c>
      <c r="L59" s="10">
        <v>0</v>
      </c>
      <c r="M59" s="10">
        <v>0</v>
      </c>
      <c r="N59" s="10"/>
      <c r="O59" s="10"/>
      <c r="P59" s="10"/>
    </row>
    <row r="60" spans="1:16" x14ac:dyDescent="0.25">
      <c r="A60" s="9" t="s">
        <v>47</v>
      </c>
      <c r="B60" s="10">
        <v>0</v>
      </c>
      <c r="C60" s="11"/>
      <c r="D60" s="12">
        <v>0</v>
      </c>
      <c r="E60" s="12">
        <v>0</v>
      </c>
      <c r="F60" s="12">
        <v>0</v>
      </c>
      <c r="G60" s="10">
        <v>141452.5</v>
      </c>
      <c r="H60" s="41"/>
      <c r="I60" s="12">
        <v>0</v>
      </c>
      <c r="J60" s="14"/>
      <c r="K60" s="10">
        <v>145000</v>
      </c>
      <c r="L60" s="10">
        <v>0</v>
      </c>
      <c r="M60" s="10">
        <v>0</v>
      </c>
      <c r="N60" s="10"/>
      <c r="O60" s="10"/>
      <c r="P60" s="10"/>
    </row>
    <row r="61" spans="1:16" x14ac:dyDescent="0.25">
      <c r="A61" s="9" t="s">
        <v>48</v>
      </c>
      <c r="B61" s="10">
        <v>0</v>
      </c>
      <c r="C61" s="11"/>
      <c r="D61" s="12">
        <v>942619.24</v>
      </c>
      <c r="E61" s="12">
        <v>0</v>
      </c>
      <c r="F61" s="12">
        <v>0</v>
      </c>
      <c r="G61" s="14">
        <v>0</v>
      </c>
      <c r="H61" s="42"/>
      <c r="I61" s="12">
        <v>0</v>
      </c>
      <c r="J61" s="14"/>
      <c r="K61" s="14">
        <v>0</v>
      </c>
      <c r="L61" s="10">
        <v>0</v>
      </c>
      <c r="M61" s="10">
        <v>0</v>
      </c>
      <c r="N61" s="10"/>
      <c r="O61" s="10"/>
      <c r="P61" s="10"/>
    </row>
    <row r="62" spans="1:16" x14ac:dyDescent="0.25">
      <c r="A62" s="9" t="s">
        <v>49</v>
      </c>
      <c r="B62" s="10">
        <v>0</v>
      </c>
      <c r="C62" s="11"/>
      <c r="D62" s="12">
        <v>0</v>
      </c>
      <c r="E62" s="12">
        <v>0</v>
      </c>
      <c r="F62" s="12">
        <v>0</v>
      </c>
      <c r="G62" s="14">
        <v>0</v>
      </c>
      <c r="H62" s="42"/>
      <c r="I62" s="12">
        <v>0</v>
      </c>
      <c r="J62" s="14"/>
      <c r="K62" s="14">
        <v>0</v>
      </c>
      <c r="L62" s="10">
        <v>0</v>
      </c>
      <c r="M62" s="10">
        <v>0</v>
      </c>
      <c r="N62" s="10"/>
      <c r="O62" s="10"/>
      <c r="P62" s="10"/>
    </row>
    <row r="63" spans="1:16" x14ac:dyDescent="0.25">
      <c r="A63" s="9" t="s">
        <v>50</v>
      </c>
      <c r="B63" s="10">
        <v>0</v>
      </c>
      <c r="C63" s="11"/>
      <c r="D63" s="12">
        <v>0</v>
      </c>
      <c r="E63" s="12">
        <v>0</v>
      </c>
      <c r="F63" s="12">
        <v>0</v>
      </c>
      <c r="G63" s="14">
        <v>0</v>
      </c>
      <c r="H63" s="42"/>
      <c r="I63" s="12">
        <v>0</v>
      </c>
      <c r="J63" s="14"/>
      <c r="K63" s="14">
        <v>0</v>
      </c>
      <c r="L63" s="10">
        <v>0</v>
      </c>
      <c r="M63" s="10">
        <v>0</v>
      </c>
      <c r="N63" s="10"/>
      <c r="O63" s="10"/>
      <c r="P63" s="10"/>
    </row>
    <row r="64" spans="1:16" x14ac:dyDescent="0.25">
      <c r="A64" s="9" t="s">
        <v>51</v>
      </c>
      <c r="B64" s="10">
        <v>0</v>
      </c>
      <c r="C64" s="11"/>
      <c r="D64" s="12">
        <v>0</v>
      </c>
      <c r="E64" s="12">
        <v>0</v>
      </c>
      <c r="F64" s="12">
        <v>0</v>
      </c>
      <c r="G64" s="14">
        <v>0</v>
      </c>
      <c r="H64" s="42"/>
      <c r="I64" s="10">
        <v>29500</v>
      </c>
      <c r="J64" s="14"/>
      <c r="K64" s="14">
        <v>0</v>
      </c>
      <c r="L64" s="10">
        <v>0</v>
      </c>
      <c r="M64" s="10">
        <v>0</v>
      </c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f>+SUM(E56:E64)</f>
        <v>969277.76</v>
      </c>
      <c r="F65" s="14">
        <f>+SUM(F56:F64)</f>
        <v>0</v>
      </c>
      <c r="G65" s="42">
        <f>SUM(G56:G64)</f>
        <v>141452.5</v>
      </c>
      <c r="H65" s="42">
        <f>SUM(H56:H64)</f>
        <v>0</v>
      </c>
      <c r="I65" s="14">
        <f>SUM(I56:I64)</f>
        <v>102660</v>
      </c>
      <c r="J65" s="14">
        <f t="shared" ref="J65:N65" si="5">SUM(J56:J64)</f>
        <v>0</v>
      </c>
      <c r="K65" s="14">
        <f t="shared" si="5"/>
        <v>1115856.74</v>
      </c>
      <c r="L65" s="14">
        <f t="shared" si="5"/>
        <v>51044.32</v>
      </c>
      <c r="M65" s="14">
        <f t="shared" si="5"/>
        <v>102846.91</v>
      </c>
      <c r="N65" s="14">
        <f t="shared" si="5"/>
        <v>0</v>
      </c>
      <c r="O65" s="14">
        <f t="shared" ref="O65" si="6">SUM(O56:O63)</f>
        <v>0</v>
      </c>
      <c r="P65" s="14">
        <f>+SUM(D65:O65)</f>
        <v>8220426.6800000006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7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/>
      <c r="E67" s="12"/>
      <c r="F67" s="10"/>
      <c r="G67" s="10">
        <v>15621352.369999999</v>
      </c>
      <c r="H67" s="41"/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4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4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4"/>
        <v>0</v>
      </c>
    </row>
    <row r="71" spans="1:16" x14ac:dyDescent="0.25">
      <c r="A71" s="13" t="s">
        <v>100</v>
      </c>
      <c r="B71" s="14">
        <f>+SUM(B67:B69)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2">
        <f>SUM(G67)</f>
        <v>15621352.369999999</v>
      </c>
      <c r="H71" s="41">
        <v>0</v>
      </c>
      <c r="I71" s="14">
        <f>SUM(I67:I70)</f>
        <v>0</v>
      </c>
      <c r="J71" s="14">
        <f>SUM(J67:J70)</f>
        <v>0</v>
      </c>
      <c r="K71" s="14">
        <f t="shared" ref="K71:O71" si="8">SUM(K67:K70)</f>
        <v>0</v>
      </c>
      <c r="L71" s="14">
        <f t="shared" si="8"/>
        <v>0</v>
      </c>
      <c r="M71" s="14">
        <f t="shared" si="8"/>
        <v>0</v>
      </c>
      <c r="N71" s="14">
        <f t="shared" si="8"/>
        <v>0</v>
      </c>
      <c r="O71" s="14">
        <f t="shared" si="8"/>
        <v>0</v>
      </c>
      <c r="P71" s="14">
        <f>+D71+E71+F71+G71+H71+I71+J71+K71+L71+M71+N71+O71</f>
        <v>15621352.369999999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4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4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4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4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4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4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4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4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4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4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4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9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0">+SUM(C15+C26+C37+C46+C54+C65+C71+C80+C86+C90)</f>
        <v>0</v>
      </c>
      <c r="D92" s="20">
        <f t="shared" si="10"/>
        <v>48481790.68</v>
      </c>
      <c r="E92" s="20">
        <f t="shared" si="10"/>
        <v>44732438.249999985</v>
      </c>
      <c r="F92" s="20">
        <f t="shared" si="10"/>
        <v>40316622</v>
      </c>
      <c r="G92" s="20">
        <f t="shared" si="10"/>
        <v>58677247</v>
      </c>
      <c r="H92" s="20">
        <f t="shared" si="10"/>
        <v>40355016.650000006</v>
      </c>
      <c r="I92" s="20">
        <f>+SUM(I15+I26+I37+I46+I54+I65+I71+I80+I86+I90)</f>
        <v>42748596.269999996</v>
      </c>
      <c r="J92" s="20">
        <f t="shared" si="10"/>
        <v>68608673.540000007</v>
      </c>
      <c r="K92" s="20">
        <f t="shared" si="10"/>
        <v>70428317.179999992</v>
      </c>
      <c r="L92" s="20">
        <f>+SUM(L15+L26+L37+L46+L54+L65+L71+L80+L86+L90)</f>
        <v>43101043.949999996</v>
      </c>
      <c r="M92" s="20">
        <f>+SUM(M15+M26+M37+M46+M54+M65+M71+M80+M86+M90)</f>
        <v>43700328.799999997</v>
      </c>
      <c r="N92" s="20">
        <f>+SUM(N15+N26+N37+N46+N54+N65+N71+N80+N86+N90)</f>
        <v>0</v>
      </c>
      <c r="O92" s="20">
        <f t="shared" si="10"/>
        <v>0</v>
      </c>
      <c r="P92" s="21">
        <f>+SUM(D92:O92)</f>
        <v>501150074.31999999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71"/>
      <c r="C97" s="71"/>
      <c r="D97" s="71" t="s">
        <v>101</v>
      </c>
      <c r="E97" s="71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71"/>
      <c r="C98" s="71"/>
      <c r="D98" s="71" t="s">
        <v>94</v>
      </c>
      <c r="E98" s="71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8" t="s">
        <v>103</v>
      </c>
      <c r="B106" s="59"/>
      <c r="C106" s="60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2" t="s">
        <v>104</v>
      </c>
      <c r="D5" s="46"/>
      <c r="E5" s="75" t="s">
        <v>106</v>
      </c>
      <c r="F5" s="75" t="s">
        <v>107</v>
      </c>
      <c r="G5" s="75" t="s">
        <v>108</v>
      </c>
    </row>
    <row r="6" spans="3:7" ht="25.5" x14ac:dyDescent="0.25">
      <c r="C6" s="73"/>
      <c r="D6" s="47" t="s">
        <v>105</v>
      </c>
      <c r="E6" s="76"/>
      <c r="F6" s="76"/>
      <c r="G6" s="76"/>
    </row>
    <row r="7" spans="3:7" ht="15.75" thickBot="1" x14ac:dyDescent="0.3">
      <c r="C7" s="74"/>
      <c r="D7" s="48"/>
      <c r="E7" s="77"/>
      <c r="F7" s="77"/>
      <c r="G7" s="77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8">
        <f t="shared" ref="D13:E13" si="1">SUM(D8:D12)</f>
        <v>557500000</v>
      </c>
      <c r="E13" s="78">
        <f t="shared" si="1"/>
        <v>268832737.37</v>
      </c>
      <c r="F13" s="78">
        <f>SUM(F8:F12)</f>
        <v>288667262.63</v>
      </c>
      <c r="G13" s="81"/>
    </row>
    <row r="14" spans="3:7" x14ac:dyDescent="0.25">
      <c r="C14" s="53" t="s">
        <v>114</v>
      </c>
      <c r="D14" s="79"/>
      <c r="E14" s="79"/>
      <c r="F14" s="79"/>
      <c r="G14" s="82"/>
    </row>
    <row r="15" spans="3:7" ht="15.75" thickBot="1" x14ac:dyDescent="0.3">
      <c r="C15" s="54"/>
      <c r="D15" s="80"/>
      <c r="E15" s="80"/>
      <c r="F15" s="80"/>
      <c r="G15" s="82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1C5FF8-93F6-4086-8B0F-E32B39C65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28489dc2-50cf-493e-a704-cb1420394a7d"/>
    <ds:schemaRef ds:uri="0e13dc4f-122b-4d99-99b9-8e0078ca2828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2025-07-03T12:44:49Z</cp:lastPrinted>
  <dcterms:created xsi:type="dcterms:W3CDTF">2021-07-29T18:58:50Z</dcterms:created>
  <dcterms:modified xsi:type="dcterms:W3CDTF">2025-07-03T12:45:09Z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