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4/Ejecución Presupuestaria (a cargar transp) 2024/Febrero 2024/"/>
    </mc:Choice>
  </mc:AlternateContent>
  <xr:revisionPtr revIDLastSave="3" documentId="8_{FCFE8969-7574-4878-BE95-DF7F61A6251C}" xr6:coauthVersionLast="47" xr6:coauthVersionMax="47" xr10:uidLastSave="{D0F98CFA-AC37-457B-98CF-B585F5D339D7}"/>
  <bookViews>
    <workbookView xWindow="-28920" yWindow="1050" windowWidth="29040" windowHeight="157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B65" i="2"/>
  <c r="D65" i="2"/>
  <c r="B26" i="2" l="1"/>
  <c r="G9" i="3" l="1"/>
  <c r="G10" i="3"/>
  <c r="G11" i="3"/>
  <c r="G12" i="3"/>
  <c r="G8" i="3"/>
  <c r="D13" i="3"/>
  <c r="E13" i="3"/>
  <c r="F9" i="3"/>
  <c r="F10" i="3"/>
  <c r="F11" i="3"/>
  <c r="F12" i="3"/>
  <c r="F8" i="3"/>
  <c r="F13" i="3" s="1"/>
  <c r="N65" i="2"/>
  <c r="D15" i="2"/>
  <c r="M65" i="2"/>
  <c r="L46" i="2"/>
  <c r="L65" i="2"/>
  <c r="L26" i="2"/>
  <c r="J65" i="2" l="1"/>
  <c r="I65" i="2"/>
  <c r="J71" i="2"/>
  <c r="C46" i="2" l="1"/>
  <c r="D46" i="2"/>
  <c r="E46" i="2"/>
  <c r="F46" i="2"/>
  <c r="G46" i="2"/>
  <c r="H46" i="2"/>
  <c r="I46" i="2"/>
  <c r="J46" i="2"/>
  <c r="K46" i="2"/>
  <c r="M46" i="2"/>
  <c r="N46" i="2"/>
  <c r="O46" i="2"/>
  <c r="B46" i="2"/>
  <c r="B92" i="2" s="1"/>
  <c r="B71" i="2"/>
  <c r="I71" i="2"/>
  <c r="K71" i="2"/>
  <c r="L71" i="2"/>
  <c r="L92" i="2" s="1"/>
  <c r="M71" i="2"/>
  <c r="N71" i="2"/>
  <c r="O71" i="2"/>
  <c r="H65" i="2"/>
  <c r="H15" i="2"/>
  <c r="P66" i="2"/>
  <c r="K65" i="2"/>
  <c r="O65" i="2"/>
  <c r="H37" i="2"/>
  <c r="I37" i="2"/>
  <c r="J37" i="2"/>
  <c r="K37" i="2"/>
  <c r="L37" i="2"/>
  <c r="M37" i="2"/>
  <c r="N37" i="2"/>
  <c r="O37" i="2"/>
  <c r="H26" i="2"/>
  <c r="I26" i="2"/>
  <c r="J26" i="2"/>
  <c r="K26" i="2"/>
  <c r="M26" i="2"/>
  <c r="N26" i="2"/>
  <c r="O26" i="2"/>
  <c r="I15" i="2"/>
  <c r="J15" i="2"/>
  <c r="K15" i="2"/>
  <c r="L15" i="2"/>
  <c r="M15" i="2"/>
  <c r="N15" i="2"/>
  <c r="O15" i="2"/>
  <c r="G15" i="2"/>
  <c r="B15" i="2"/>
  <c r="G65" i="2"/>
  <c r="G26" i="2"/>
  <c r="N92" i="2" l="1"/>
  <c r="M92" i="2"/>
  <c r="I92" i="2"/>
  <c r="H92" i="2"/>
  <c r="O92" i="2"/>
  <c r="K92" i="2"/>
  <c r="P46" i="2"/>
  <c r="J92" i="2"/>
  <c r="G71" i="2"/>
  <c r="P71" i="2" s="1"/>
  <c r="D37" i="2"/>
  <c r="B37" i="2"/>
  <c r="F37" i="2"/>
  <c r="G37" i="2"/>
  <c r="G92" i="2" s="1"/>
  <c r="F26" i="2"/>
  <c r="F15" i="2"/>
  <c r="F92" i="2" l="1"/>
  <c r="E15" i="2"/>
  <c r="P15" i="2" s="1"/>
  <c r="E37" i="2"/>
  <c r="P37" i="2" s="1"/>
  <c r="E26" i="2"/>
  <c r="P65" i="2"/>
  <c r="D26" i="2"/>
  <c r="C15" i="2"/>
  <c r="E92" i="2" l="1"/>
  <c r="P26" i="2"/>
  <c r="D92" i="2"/>
  <c r="P68" i="2"/>
  <c r="P69" i="2"/>
  <c r="P70" i="2"/>
  <c r="P72" i="2"/>
  <c r="P73" i="2"/>
  <c r="P74" i="2"/>
  <c r="P80" i="2"/>
  <c r="P77" i="2"/>
  <c r="P78" i="2"/>
  <c r="P79" i="2"/>
  <c r="P85" i="2"/>
  <c r="P82" i="2"/>
  <c r="P83" i="2"/>
  <c r="P84" i="2"/>
  <c r="P89" i="2"/>
  <c r="P87" i="2"/>
  <c r="P88" i="2"/>
  <c r="P90" i="2"/>
  <c r="P91" i="2"/>
  <c r="P92" i="2" l="1"/>
  <c r="C71" i="2"/>
  <c r="C65" i="2"/>
  <c r="C37" i="2"/>
  <c r="C26" i="2"/>
  <c r="C92" i="2" l="1"/>
  <c r="P49" i="2" l="1"/>
</calcChain>
</file>

<file path=xl/sharedStrings.xml><?xml version="1.0" encoding="utf-8"?>
<sst xmlns="http://schemas.openxmlformats.org/spreadsheetml/2006/main" count="127" uniqueCount="117">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</sst>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b/>
      <sz val="9"/>
      <color theme="0"/>
      <name val="Abadi"/>
      <family val="2"/>
    </font>
    <font>
      <sz val="9"/>
      <color theme="0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43" fontId="8" fillId="0" borderId="0" xfId="0" applyNumberFormat="1" applyFont="1"/>
    <xf numFmtId="43" fontId="9" fillId="0" borderId="0" xfId="0" applyNumberFormat="1" applyFont="1"/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2" fillId="4" borderId="6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9" xfId="0" applyNumberFormat="1" applyFont="1" applyBorder="1" applyAlignment="1">
      <alignment horizontal="center"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0" xfId="2" applyAlignment="1">
      <alignment horizontal="justify" vertical="center"/>
    </xf>
    <xf numFmtId="43" fontId="7" fillId="0" borderId="0" xfId="1" applyFont="1" applyFill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4" borderId="14" xfId="2" applyFill="1" applyBorder="1" applyAlignment="1">
      <alignment horizontal="center" vertical="center" wrapText="1"/>
    </xf>
    <xf numFmtId="0" fontId="11" fillId="4" borderId="15" xfId="2" applyFill="1" applyBorder="1" applyAlignment="1">
      <alignment horizontal="center" vertical="center" wrapText="1"/>
    </xf>
    <xf numFmtId="0" fontId="11" fillId="4" borderId="16" xfId="2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4" fontId="12" fillId="4" borderId="14" xfId="0" applyNumberFormat="1" applyFont="1" applyFill="1" applyBorder="1" applyAlignment="1">
      <alignment horizontal="center" vertical="center" wrapText="1"/>
    </xf>
    <xf numFmtId="4" fontId="12" fillId="4" borderId="15" xfId="0" applyNumberFormat="1" applyFont="1" applyFill="1" applyBorder="1" applyAlignment="1">
      <alignment horizontal="center" vertical="center" wrapText="1"/>
    </xf>
    <xf numFmtId="4" fontId="12" fillId="4" borderId="16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91" zoomScaleNormal="100" zoomScaleSheetLayoutView="100" workbookViewId="0">
      <selection activeCell="D103" sqref="D103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30.140625" hidden="1" customWidth="1"/>
    <col min="4" max="4" width="16.7109375" customWidth="1"/>
    <col min="5" max="5" width="15.85546875" customWidth="1"/>
    <col min="6" max="6" width="15.5703125" customWidth="1"/>
    <col min="7" max="8" width="15.5703125" style="45" customWidth="1"/>
    <col min="9" max="9" width="15.7109375" customWidth="1"/>
    <col min="10" max="10" width="15.5703125" customWidth="1"/>
    <col min="11" max="11" width="15.85546875" customWidth="1"/>
    <col min="12" max="12" width="16.42578125" customWidth="1"/>
    <col min="13" max="13" width="15.7109375" customWidth="1"/>
    <col min="14" max="14" width="15.85546875" customWidth="1"/>
    <col min="15" max="15" width="1.85546875" hidden="1" customWidth="1"/>
    <col min="16" max="16" width="17.7109375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2024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8"/>
      <c r="H8" s="38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9"/>
      <c r="H9" s="39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294800000</v>
      </c>
      <c r="C10" s="11"/>
      <c r="D10" s="12">
        <v>23749318.100000001</v>
      </c>
      <c r="E10" s="12">
        <v>25806155.82</v>
      </c>
      <c r="F10" s="10"/>
      <c r="G10" s="40"/>
      <c r="H10" s="41"/>
      <c r="I10" s="10"/>
      <c r="J10" s="10"/>
      <c r="K10" s="10"/>
      <c r="L10" s="10"/>
      <c r="M10" s="10"/>
      <c r="N10" s="10"/>
      <c r="O10" s="10"/>
      <c r="P10" s="10"/>
    </row>
    <row r="11" spans="1:17" x14ac:dyDescent="0.25">
      <c r="A11" s="9" t="s">
        <v>3</v>
      </c>
      <c r="B11" s="10">
        <v>41808000</v>
      </c>
      <c r="C11" s="11"/>
      <c r="D11" s="12">
        <v>3541568.78</v>
      </c>
      <c r="E11" s="12">
        <v>3035860.07</v>
      </c>
      <c r="F11" s="10"/>
      <c r="G11" s="41"/>
      <c r="H11" s="41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3120000</v>
      </c>
      <c r="C12" s="11"/>
      <c r="D12" s="12">
        <v>63000</v>
      </c>
      <c r="E12" s="12">
        <v>51197.99</v>
      </c>
      <c r="F12" s="10"/>
      <c r="G12" s="41"/>
      <c r="H12" s="41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115660000</v>
      </c>
      <c r="C13" s="11"/>
      <c r="D13" s="12">
        <v>6084113.6399999997</v>
      </c>
      <c r="E13" s="12">
        <v>6032113.6399999997</v>
      </c>
      <c r="F13" s="10"/>
      <c r="G13" s="41"/>
      <c r="H13" s="41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36454000</v>
      </c>
      <c r="C14" s="11"/>
      <c r="D14" s="12">
        <v>2609739.7999999998</v>
      </c>
      <c r="E14" s="12">
        <v>2614290.23</v>
      </c>
      <c r="F14" s="10"/>
      <c r="G14" s="41"/>
      <c r="H14" s="41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491842000</v>
      </c>
      <c r="C15" s="14">
        <f>+SUM(C10:C14)</f>
        <v>0</v>
      </c>
      <c r="D15" s="14">
        <f>SUM(D10:D14)</f>
        <v>36047740.32</v>
      </c>
      <c r="E15" s="14">
        <f>SUM(E10:E14)</f>
        <v>37539617.749999993</v>
      </c>
      <c r="F15" s="14">
        <f>SUM(F10:F14)</f>
        <v>0</v>
      </c>
      <c r="G15" s="42">
        <f>SUM(G10:G14)</f>
        <v>0</v>
      </c>
      <c r="H15" s="42">
        <f>SUM(H10:H14)</f>
        <v>0</v>
      </c>
      <c r="I15" s="14">
        <f t="shared" ref="I15:O15" si="0">SUM(I10:I14)</f>
        <v>0</v>
      </c>
      <c r="J15" s="14">
        <f t="shared" si="0"/>
        <v>0</v>
      </c>
      <c r="K15" s="14">
        <f t="shared" si="0"/>
        <v>0</v>
      </c>
      <c r="L15" s="14">
        <f t="shared" si="0"/>
        <v>0</v>
      </c>
      <c r="M15" s="14">
        <f t="shared" si="0"/>
        <v>0</v>
      </c>
      <c r="N15" s="14">
        <f t="shared" si="0"/>
        <v>0</v>
      </c>
      <c r="O15" s="14">
        <f t="shared" si="0"/>
        <v>0</v>
      </c>
      <c r="P15" s="14">
        <f>+SUM(D15:O15)</f>
        <v>73587358.069999993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3"/>
      <c r="H16" s="43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8316000</v>
      </c>
      <c r="C17" s="11"/>
      <c r="D17" s="12">
        <v>742122.44</v>
      </c>
      <c r="E17" s="12">
        <v>730147.53</v>
      </c>
      <c r="F17" s="10"/>
      <c r="G17" s="41"/>
      <c r="H17" s="41"/>
      <c r="I17" s="10"/>
      <c r="J17" s="10"/>
      <c r="K17" s="10"/>
      <c r="L17" s="10"/>
      <c r="M17" s="10"/>
      <c r="N17" s="10"/>
      <c r="O17" s="10"/>
      <c r="P17" s="10"/>
    </row>
    <row r="18" spans="1:16" x14ac:dyDescent="0.25">
      <c r="A18" s="9" t="s">
        <v>9</v>
      </c>
      <c r="B18" s="10">
        <v>15960000</v>
      </c>
      <c r="C18" s="11"/>
      <c r="D18" s="12">
        <v>100000</v>
      </c>
      <c r="E18" s="12">
        <v>227000</v>
      </c>
      <c r="F18" s="10"/>
      <c r="G18" s="41"/>
      <c r="H18" s="41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2580000</v>
      </c>
      <c r="C19" s="11"/>
      <c r="D19" s="12">
        <v>0</v>
      </c>
      <c r="E19" s="12">
        <v>98072</v>
      </c>
      <c r="F19" s="10"/>
      <c r="G19" s="41"/>
      <c r="H19" s="41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1356000</v>
      </c>
      <c r="C20" s="11"/>
      <c r="D20" s="12">
        <v>3310</v>
      </c>
      <c r="E20" s="12">
        <v>0</v>
      </c>
      <c r="F20" s="10"/>
      <c r="G20" s="41"/>
      <c r="H20" s="41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8888000</v>
      </c>
      <c r="C21" s="11"/>
      <c r="D21" s="12">
        <v>440539.46</v>
      </c>
      <c r="E21" s="12">
        <v>417685.75</v>
      </c>
      <c r="F21" s="10"/>
      <c r="G21" s="41"/>
      <c r="H21" s="41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13056000</v>
      </c>
      <c r="C22" s="11"/>
      <c r="D22" s="12">
        <v>996931.16</v>
      </c>
      <c r="E22" s="12">
        <v>1012617.33</v>
      </c>
      <c r="F22" s="10"/>
      <c r="G22" s="41"/>
      <c r="H22" s="41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1560000</v>
      </c>
      <c r="C23" s="11"/>
      <c r="D23" s="12">
        <v>135794.4</v>
      </c>
      <c r="E23" s="12">
        <v>18644</v>
      </c>
      <c r="F23" s="10"/>
      <c r="G23" s="41"/>
      <c r="H23" s="41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59580000</v>
      </c>
      <c r="C24" s="11"/>
      <c r="D24" s="12">
        <v>2500174.7200000002</v>
      </c>
      <c r="E24" s="12">
        <v>2207104.8199999998</v>
      </c>
      <c r="F24" s="10"/>
      <c r="G24" s="41"/>
      <c r="H24" s="41"/>
      <c r="I24" s="10"/>
      <c r="J24" s="10"/>
      <c r="K24" s="10"/>
      <c r="L24" s="10"/>
      <c r="M24" s="10"/>
      <c r="N24" s="10"/>
      <c r="O24" s="10"/>
      <c r="P24" s="10"/>
    </row>
    <row r="25" spans="1:16" x14ac:dyDescent="0.25">
      <c r="A25" s="9" t="s">
        <v>16</v>
      </c>
      <c r="B25" s="10">
        <v>5160000</v>
      </c>
      <c r="C25" s="11"/>
      <c r="D25" s="12">
        <v>202754.97</v>
      </c>
      <c r="E25" s="12">
        <v>478964.33</v>
      </c>
      <c r="F25" s="10"/>
      <c r="G25" s="41"/>
      <c r="H25" s="41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116456000</v>
      </c>
      <c r="C26" s="14">
        <f>+SUM(C17:C25)</f>
        <v>0</v>
      </c>
      <c r="D26" s="14">
        <f>SUM(D17:D25)</f>
        <v>5121627.1499999994</v>
      </c>
      <c r="E26" s="14">
        <f>SUM(E17:E25)</f>
        <v>5190235.76</v>
      </c>
      <c r="F26" s="14">
        <f>SUM(F17:F25)</f>
        <v>0</v>
      </c>
      <c r="G26" s="42">
        <f>SUM(G17:G25)</f>
        <v>0</v>
      </c>
      <c r="H26" s="42">
        <f t="shared" ref="H26:O26" si="1">SUM(H17:H25)</f>
        <v>0</v>
      </c>
      <c r="I26" s="14">
        <f t="shared" si="1"/>
        <v>0</v>
      </c>
      <c r="J26" s="14">
        <f t="shared" si="1"/>
        <v>0</v>
      </c>
      <c r="K26" s="14">
        <f t="shared" si="1"/>
        <v>0</v>
      </c>
      <c r="L26" s="14">
        <f>SUM(L17:L25)</f>
        <v>0</v>
      </c>
      <c r="M26" s="14">
        <f t="shared" si="1"/>
        <v>0</v>
      </c>
      <c r="N26" s="14">
        <f t="shared" si="1"/>
        <v>0</v>
      </c>
      <c r="O26" s="14">
        <f t="shared" si="1"/>
        <v>0</v>
      </c>
      <c r="P26" s="14">
        <f>+SUM(D26:O26)</f>
        <v>10311862.91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3"/>
      <c r="H27" s="43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720000</v>
      </c>
      <c r="C28" s="11"/>
      <c r="D28" s="12">
        <v>84692.6</v>
      </c>
      <c r="E28" s="56">
        <v>57303.8</v>
      </c>
      <c r="F28" s="10"/>
      <c r="G28" s="41"/>
      <c r="H28" s="41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180000</v>
      </c>
      <c r="C29" s="11"/>
      <c r="D29" s="12">
        <v>2048.09</v>
      </c>
      <c r="E29" s="56">
        <v>508.88</v>
      </c>
      <c r="F29" s="10"/>
      <c r="G29" s="41"/>
      <c r="H29" s="41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864000</v>
      </c>
      <c r="C30" s="11"/>
      <c r="D30" s="12">
        <v>109305.08</v>
      </c>
      <c r="E30" s="56">
        <v>99085.94</v>
      </c>
      <c r="F30" s="10"/>
      <c r="G30" s="41"/>
      <c r="H30" s="41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84000</v>
      </c>
      <c r="C31" s="11"/>
      <c r="D31" s="12">
        <v>499.14</v>
      </c>
      <c r="E31" s="56">
        <v>0</v>
      </c>
      <c r="F31" s="10"/>
      <c r="G31" s="41"/>
      <c r="H31" s="41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257380</v>
      </c>
      <c r="C32" s="11"/>
      <c r="D32" s="12">
        <v>36774.959999999999</v>
      </c>
      <c r="E32" s="56">
        <v>3867.66</v>
      </c>
      <c r="F32" s="10"/>
      <c r="G32" s="41"/>
      <c r="H32" s="41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5700</v>
      </c>
      <c r="C33" s="11"/>
      <c r="D33" s="12">
        <v>5533.28</v>
      </c>
      <c r="E33" s="12">
        <v>52274</v>
      </c>
      <c r="F33" s="10"/>
      <c r="G33" s="41"/>
      <c r="H33" s="41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7740400</v>
      </c>
      <c r="C34" s="11"/>
      <c r="D34" s="12">
        <v>465607</v>
      </c>
      <c r="E34" s="12">
        <v>533484</v>
      </c>
      <c r="F34" s="10"/>
      <c r="G34" s="41"/>
      <c r="H34" s="41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/>
      <c r="C35" s="11"/>
      <c r="D35" s="12"/>
      <c r="E35" s="12">
        <v>0</v>
      </c>
      <c r="F35" s="10"/>
      <c r="G35" s="41"/>
      <c r="H35" s="41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6029920</v>
      </c>
      <c r="C36" s="11"/>
      <c r="D36" s="12">
        <v>418648.36</v>
      </c>
      <c r="E36" s="12">
        <v>220176.45</v>
      </c>
      <c r="F36" s="10"/>
      <c r="G36" s="41"/>
      <c r="H36" s="41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15881400</v>
      </c>
      <c r="C37" s="14">
        <f>+SUM(C28:C36)</f>
        <v>0</v>
      </c>
      <c r="D37" s="14">
        <f>SUM(D28:D36)</f>
        <v>1123108.51</v>
      </c>
      <c r="E37" s="14">
        <f>SUM(E28:E36)</f>
        <v>966700.73</v>
      </c>
      <c r="F37" s="14">
        <f>SUM(F28:F36)</f>
        <v>0</v>
      </c>
      <c r="G37" s="42">
        <f>SUM(G28:G36)</f>
        <v>0</v>
      </c>
      <c r="H37" s="42">
        <f t="shared" ref="H37:O37" si="2">SUM(H28:H36)</f>
        <v>0</v>
      </c>
      <c r="I37" s="14">
        <f t="shared" si="2"/>
        <v>0</v>
      </c>
      <c r="J37" s="14">
        <f t="shared" si="2"/>
        <v>0</v>
      </c>
      <c r="K37" s="14">
        <f t="shared" si="2"/>
        <v>0</v>
      </c>
      <c r="L37" s="14">
        <f t="shared" si="2"/>
        <v>0</v>
      </c>
      <c r="M37" s="14">
        <f t="shared" si="2"/>
        <v>0</v>
      </c>
      <c r="N37" s="14">
        <f t="shared" si="2"/>
        <v>0</v>
      </c>
      <c r="O37" s="14">
        <f t="shared" si="2"/>
        <v>0</v>
      </c>
      <c r="P37" s="14">
        <f>+SUM(D37:O37)</f>
        <v>2089809.24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3"/>
      <c r="H38" s="43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1675000</v>
      </c>
      <c r="C39" s="11"/>
      <c r="D39" s="12">
        <v>385420</v>
      </c>
      <c r="E39" s="12">
        <v>0</v>
      </c>
      <c r="F39" s="10"/>
      <c r="G39" s="41"/>
      <c r="H39" s="41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1"/>
      <c r="D40" s="12">
        <v>0</v>
      </c>
      <c r="E40" s="12">
        <v>0</v>
      </c>
      <c r="F40" s="10"/>
      <c r="G40" s="41"/>
      <c r="H40" s="41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1"/>
      <c r="D41" s="12">
        <v>0</v>
      </c>
      <c r="E41" s="12">
        <v>0</v>
      </c>
      <c r="F41" s="10"/>
      <c r="G41" s="41"/>
      <c r="H41" s="41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1"/>
      <c r="D42" s="12">
        <v>0</v>
      </c>
      <c r="E42" s="12">
        <v>0</v>
      </c>
      <c r="F42" s="10"/>
      <c r="G42" s="41"/>
      <c r="H42" s="41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1"/>
      <c r="D43" s="12">
        <v>0</v>
      </c>
      <c r="E43" s="12">
        <v>0</v>
      </c>
      <c r="F43" s="10"/>
      <c r="G43" s="41"/>
      <c r="H43" s="41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2160000</v>
      </c>
      <c r="C44" s="11"/>
      <c r="D44" s="12">
        <v>66606.25</v>
      </c>
      <c r="E44" s="12">
        <v>66606.25</v>
      </c>
      <c r="F44" s="10"/>
      <c r="G44" s="41"/>
      <c r="H44" s="41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1"/>
      <c r="D45" s="12">
        <v>0</v>
      </c>
      <c r="E45" s="12">
        <v>0</v>
      </c>
      <c r="F45" s="14"/>
      <c r="G45" s="42"/>
      <c r="H45" s="42"/>
      <c r="I45" s="14"/>
      <c r="J45" s="14"/>
      <c r="K45" s="17"/>
      <c r="L45" s="18"/>
      <c r="M45" s="17"/>
      <c r="N45" s="10"/>
      <c r="O45" s="10"/>
      <c r="P45" s="10"/>
    </row>
    <row r="46" spans="1:16" x14ac:dyDescent="0.25">
      <c r="A46" s="13" t="s">
        <v>100</v>
      </c>
      <c r="B46" s="14">
        <f>+SUM(B39:B45)</f>
        <v>3835000</v>
      </c>
      <c r="C46" s="14">
        <f t="shared" ref="C46:P46" si="3">+SUM(C39:C45)</f>
        <v>0</v>
      </c>
      <c r="D46" s="14">
        <f t="shared" si="3"/>
        <v>452026.25</v>
      </c>
      <c r="E46" s="14">
        <f t="shared" si="3"/>
        <v>66606.25</v>
      </c>
      <c r="F46" s="14">
        <f t="shared" si="3"/>
        <v>0</v>
      </c>
      <c r="G46" s="42">
        <f t="shared" si="3"/>
        <v>0</v>
      </c>
      <c r="H46" s="42">
        <f t="shared" si="3"/>
        <v>0</v>
      </c>
      <c r="I46" s="14">
        <f t="shared" si="3"/>
        <v>0</v>
      </c>
      <c r="J46" s="14">
        <f t="shared" si="3"/>
        <v>0</v>
      </c>
      <c r="K46" s="14">
        <f t="shared" si="3"/>
        <v>0</v>
      </c>
      <c r="L46" s="14">
        <f>+SUM(L39:L45)</f>
        <v>0</v>
      </c>
      <c r="M46" s="14">
        <f t="shared" si="3"/>
        <v>0</v>
      </c>
      <c r="N46" s="14">
        <f t="shared" si="3"/>
        <v>0</v>
      </c>
      <c r="O46" s="14">
        <f t="shared" si="3"/>
        <v>0</v>
      </c>
      <c r="P46" s="14">
        <f t="shared" si="3"/>
        <v>0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3"/>
      <c r="H47" s="43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/>
      <c r="D48" s="12">
        <v>0</v>
      </c>
      <c r="E48" s="12">
        <v>0</v>
      </c>
      <c r="F48" s="12">
        <v>0</v>
      </c>
      <c r="G48" s="40"/>
      <c r="H48" s="40">
        <v>0</v>
      </c>
      <c r="I48" s="12">
        <v>0</v>
      </c>
      <c r="J48" s="12">
        <v>0</v>
      </c>
      <c r="K48" s="12"/>
      <c r="L48" s="12">
        <v>0</v>
      </c>
      <c r="M48" s="12">
        <v>0</v>
      </c>
      <c r="N48" s="12">
        <v>0</v>
      </c>
      <c r="O48" s="12"/>
      <c r="P48" s="10">
        <v>0</v>
      </c>
    </row>
    <row r="49" spans="1:16" x14ac:dyDescent="0.25">
      <c r="A49" s="9" t="s">
        <v>37</v>
      </c>
      <c r="B49" s="12">
        <v>0</v>
      </c>
      <c r="C49" s="12"/>
      <c r="D49" s="12">
        <v>0</v>
      </c>
      <c r="E49" s="12">
        <v>0</v>
      </c>
      <c r="F49" s="14">
        <v>0</v>
      </c>
      <c r="G49" s="40">
        <v>0</v>
      </c>
      <c r="H49" s="40"/>
      <c r="I49" s="12">
        <v>0</v>
      </c>
      <c r="J49" s="12"/>
      <c r="K49" s="14">
        <v>0</v>
      </c>
      <c r="L49" s="12">
        <v>0</v>
      </c>
      <c r="M49" s="12"/>
      <c r="N49" s="12">
        <v>0</v>
      </c>
      <c r="O49" s="12"/>
      <c r="P49" s="10">
        <f t="shared" ref="P49:P90" si="4">+D49+E49+F49+G49+H49+I49+J49+K49+L49+M49+N49+O49</f>
        <v>0</v>
      </c>
    </row>
    <row r="50" spans="1:16" x14ac:dyDescent="0.25">
      <c r="A50" s="9" t="s">
        <v>38</v>
      </c>
      <c r="B50" s="12">
        <v>0</v>
      </c>
      <c r="C50" s="12"/>
      <c r="D50" s="12">
        <v>0</v>
      </c>
      <c r="E50" s="12">
        <v>0</v>
      </c>
      <c r="F50" s="14">
        <v>0</v>
      </c>
      <c r="G50" s="40">
        <v>0</v>
      </c>
      <c r="H50" s="40">
        <v>0</v>
      </c>
      <c r="I50" s="12"/>
      <c r="J50" s="12">
        <v>0</v>
      </c>
      <c r="K50" s="12">
        <v>0</v>
      </c>
      <c r="L50" s="14">
        <v>0</v>
      </c>
      <c r="M50" s="12">
        <v>0</v>
      </c>
      <c r="N50" s="12">
        <v>0</v>
      </c>
      <c r="O50" s="12"/>
      <c r="P50" s="10">
        <v>0</v>
      </c>
    </row>
    <row r="51" spans="1:16" x14ac:dyDescent="0.25">
      <c r="A51" s="9" t="s">
        <v>39</v>
      </c>
      <c r="B51" s="12">
        <v>0</v>
      </c>
      <c r="C51" s="12"/>
      <c r="D51" s="12">
        <v>0</v>
      </c>
      <c r="E51" s="12">
        <v>0</v>
      </c>
      <c r="F51" s="14">
        <v>0</v>
      </c>
      <c r="G51" s="40">
        <v>0</v>
      </c>
      <c r="H51" s="40"/>
      <c r="I51" s="12">
        <v>0</v>
      </c>
      <c r="J51" s="12">
        <v>0</v>
      </c>
      <c r="K51" s="14">
        <v>0</v>
      </c>
      <c r="L51" s="12">
        <v>0</v>
      </c>
      <c r="M51" s="12"/>
      <c r="N51" s="12">
        <v>0</v>
      </c>
      <c r="O51" s="12">
        <v>0</v>
      </c>
      <c r="P51" s="10">
        <v>0</v>
      </c>
    </row>
    <row r="52" spans="1:16" x14ac:dyDescent="0.25">
      <c r="A52" s="9" t="s">
        <v>40</v>
      </c>
      <c r="B52" s="12">
        <v>0</v>
      </c>
      <c r="C52" s="12"/>
      <c r="D52" s="12">
        <v>0</v>
      </c>
      <c r="E52" s="12">
        <v>0</v>
      </c>
      <c r="F52" s="14">
        <v>0</v>
      </c>
      <c r="G52" s="40">
        <v>0</v>
      </c>
      <c r="H52" s="40">
        <v>0</v>
      </c>
      <c r="I52" s="12">
        <v>0</v>
      </c>
      <c r="J52" s="12">
        <v>0</v>
      </c>
      <c r="K52" s="12">
        <v>0</v>
      </c>
      <c r="L52" s="14">
        <v>0</v>
      </c>
      <c r="M52" s="12">
        <v>0</v>
      </c>
      <c r="N52" s="12">
        <v>0</v>
      </c>
      <c r="O52" s="12"/>
      <c r="P52" s="10">
        <v>0</v>
      </c>
    </row>
    <row r="53" spans="1:16" x14ac:dyDescent="0.25">
      <c r="A53" s="9" t="s">
        <v>41</v>
      </c>
      <c r="B53" s="12">
        <v>0</v>
      </c>
      <c r="C53" s="12"/>
      <c r="D53" s="12">
        <v>0</v>
      </c>
      <c r="E53" s="12">
        <v>0</v>
      </c>
      <c r="F53" s="14">
        <v>0</v>
      </c>
      <c r="G53" s="40">
        <v>0</v>
      </c>
      <c r="H53" s="40">
        <v>0</v>
      </c>
      <c r="I53" s="12">
        <v>0</v>
      </c>
      <c r="J53" s="17"/>
      <c r="K53" s="17"/>
      <c r="L53" s="18"/>
      <c r="M53" s="17"/>
      <c r="N53" s="10"/>
      <c r="O53" s="10"/>
      <c r="P53" s="10">
        <v>0</v>
      </c>
    </row>
    <row r="54" spans="1:16" x14ac:dyDescent="0.25">
      <c r="A54" s="13" t="s">
        <v>100</v>
      </c>
      <c r="B54" s="12">
        <v>0</v>
      </c>
      <c r="C54" s="12"/>
      <c r="D54" s="12">
        <v>0</v>
      </c>
      <c r="E54" s="12">
        <v>0</v>
      </c>
      <c r="F54" s="14">
        <v>0</v>
      </c>
      <c r="G54" s="40">
        <v>0</v>
      </c>
      <c r="H54" s="40"/>
      <c r="I54" s="12">
        <v>0</v>
      </c>
      <c r="J54" s="12">
        <v>0</v>
      </c>
      <c r="K54" s="14">
        <v>0</v>
      </c>
      <c r="L54" s="12">
        <v>0</v>
      </c>
      <c r="M54" s="12"/>
      <c r="N54" s="12">
        <v>0</v>
      </c>
      <c r="O54" s="12">
        <v>0</v>
      </c>
      <c r="P54" s="10"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3"/>
      <c r="H55" s="43"/>
      <c r="I55" s="15"/>
      <c r="J55" s="15"/>
      <c r="K55" s="15"/>
      <c r="L55" s="15"/>
      <c r="M55" s="8"/>
      <c r="N55" s="15"/>
      <c r="O55" s="15"/>
      <c r="P55" s="10">
        <v>0</v>
      </c>
    </row>
    <row r="56" spans="1:16" x14ac:dyDescent="0.25">
      <c r="A56" s="9" t="s">
        <v>43</v>
      </c>
      <c r="B56" s="10">
        <v>14000600</v>
      </c>
      <c r="C56" s="11"/>
      <c r="D56" s="12">
        <v>4794669.21</v>
      </c>
      <c r="E56" s="12">
        <v>48877.760000000002</v>
      </c>
      <c r="F56" s="10"/>
      <c r="G56" s="41"/>
      <c r="H56" s="41"/>
      <c r="I56" s="10"/>
      <c r="J56" s="10"/>
      <c r="K56" s="14"/>
      <c r="L56" s="10"/>
      <c r="M56" s="14"/>
      <c r="N56" s="10"/>
      <c r="O56" s="10"/>
      <c r="P56" s="10"/>
    </row>
    <row r="57" spans="1:16" x14ac:dyDescent="0.25">
      <c r="A57" s="9" t="s">
        <v>44</v>
      </c>
      <c r="B57" s="10">
        <v>0</v>
      </c>
      <c r="C57" s="11"/>
      <c r="D57" s="12">
        <v>0</v>
      </c>
      <c r="E57" s="12">
        <v>920400</v>
      </c>
      <c r="F57" s="14"/>
      <c r="G57" s="42"/>
      <c r="H57" s="42"/>
      <c r="I57" s="14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1"/>
      <c r="D58" s="12">
        <v>0</v>
      </c>
      <c r="E58" s="12">
        <v>0</v>
      </c>
      <c r="F58" s="14"/>
      <c r="G58" s="41"/>
      <c r="H58" s="41"/>
      <c r="I58" s="10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1"/>
      <c r="D59" s="12">
        <v>0</v>
      </c>
      <c r="E59" s="12">
        <v>0</v>
      </c>
      <c r="F59" s="14"/>
      <c r="G59" s="41"/>
      <c r="H59" s="41"/>
      <c r="I59" s="10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0</v>
      </c>
      <c r="C60" s="11"/>
      <c r="D60" s="12">
        <v>0</v>
      </c>
      <c r="E60" s="12">
        <v>0</v>
      </c>
      <c r="F60" s="14"/>
      <c r="G60" s="41"/>
      <c r="H60" s="41"/>
      <c r="I60" s="10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1"/>
      <c r="D61" s="12">
        <v>942619.24</v>
      </c>
      <c r="E61" s="12">
        <v>0</v>
      </c>
      <c r="F61" s="14"/>
      <c r="G61" s="42"/>
      <c r="H61" s="42"/>
      <c r="I61" s="14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1"/>
      <c r="D62" s="12">
        <v>0</v>
      </c>
      <c r="E62" s="12">
        <v>0</v>
      </c>
      <c r="F62" s="14"/>
      <c r="G62" s="42"/>
      <c r="H62" s="42"/>
      <c r="I62" s="14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1"/>
      <c r="D63" s="12">
        <v>0</v>
      </c>
      <c r="E63" s="12">
        <v>0</v>
      </c>
      <c r="F63" s="14"/>
      <c r="G63" s="42"/>
      <c r="H63" s="42"/>
      <c r="I63" s="14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1"/>
      <c r="D64" s="12">
        <v>0</v>
      </c>
      <c r="E64" s="12">
        <v>0</v>
      </c>
      <c r="F64" s="14"/>
      <c r="G64" s="42"/>
      <c r="H64" s="42"/>
      <c r="I64" s="14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14000600</v>
      </c>
      <c r="C65" s="14">
        <f>+SUM(C56:C64)</f>
        <v>0</v>
      </c>
      <c r="D65" s="14">
        <f>+SUM(D56:D64)</f>
        <v>5737288.4500000002</v>
      </c>
      <c r="E65" s="14">
        <f>+SUM(E56:E64)</f>
        <v>969277.76</v>
      </c>
      <c r="F65" s="14">
        <v>0</v>
      </c>
      <c r="G65" s="42">
        <f>SUM(G56:G63)</f>
        <v>0</v>
      </c>
      <c r="H65" s="42">
        <f>SUM(H56:H60)</f>
        <v>0</v>
      </c>
      <c r="I65" s="14">
        <f>SUM(I56:I60)</f>
        <v>0</v>
      </c>
      <c r="J65" s="14">
        <f>SUM(J56:J60)</f>
        <v>0</v>
      </c>
      <c r="K65" s="14">
        <f t="shared" ref="K65" si="5">SUM(K56:K63)</f>
        <v>0</v>
      </c>
      <c r="L65" s="14">
        <f>SUM(L56:L63)</f>
        <v>0</v>
      </c>
      <c r="M65" s="14">
        <f>SUM(M56:M63)</f>
        <v>0</v>
      </c>
      <c r="N65" s="14">
        <f>SUM(N56:N63)</f>
        <v>0</v>
      </c>
      <c r="O65" s="14">
        <f t="shared" ref="O65" si="6">SUM(O56:O63)</f>
        <v>0</v>
      </c>
      <c r="P65" s="14">
        <f>+SUM(D65:O65)</f>
        <v>6706566.21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3"/>
      <c r="H66" s="43"/>
      <c r="I66" s="15"/>
      <c r="J66" s="15"/>
      <c r="K66" s="15"/>
      <c r="L66" s="15"/>
      <c r="M66" s="15"/>
      <c r="N66" s="15"/>
      <c r="O66" s="15"/>
      <c r="P66" s="10">
        <f t="shared" ref="P66" si="7">+SUM(D66:O66)</f>
        <v>0</v>
      </c>
    </row>
    <row r="67" spans="1:16" x14ac:dyDescent="0.25">
      <c r="A67" s="9" t="s">
        <v>53</v>
      </c>
      <c r="B67" s="10">
        <v>45423000</v>
      </c>
      <c r="C67" s="11"/>
      <c r="D67" s="12"/>
      <c r="E67" s="12"/>
      <c r="F67" s="10"/>
      <c r="G67" s="41"/>
      <c r="H67" s="41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40">
        <v>0</v>
      </c>
      <c r="H68" s="40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/>
      <c r="O68" s="12">
        <v>0</v>
      </c>
      <c r="P68" s="10">
        <f t="shared" si="4"/>
        <v>0</v>
      </c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40">
        <v>0</v>
      </c>
      <c r="H69" s="40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0">
        <f t="shared" si="4"/>
        <v>0</v>
      </c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40">
        <v>0</v>
      </c>
      <c r="H70" s="40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/>
      <c r="O70" s="12"/>
      <c r="P70" s="10">
        <f t="shared" si="4"/>
        <v>0</v>
      </c>
    </row>
    <row r="71" spans="1:16" x14ac:dyDescent="0.25">
      <c r="A71" s="13" t="s">
        <v>100</v>
      </c>
      <c r="B71" s="14">
        <f>+SUM(B67:B69)</f>
        <v>45423000</v>
      </c>
      <c r="C71" s="14">
        <f>+SUM(C67:C69)</f>
        <v>0</v>
      </c>
      <c r="D71" s="14">
        <v>0</v>
      </c>
      <c r="E71" s="12">
        <v>0</v>
      </c>
      <c r="F71" s="14">
        <v>0</v>
      </c>
      <c r="G71" s="41">
        <f>SUM(G67)</f>
        <v>0</v>
      </c>
      <c r="H71" s="41">
        <v>0</v>
      </c>
      <c r="I71" s="14">
        <f>SUM(I67:I70)</f>
        <v>0</v>
      </c>
      <c r="J71" s="14">
        <f>SUM(J67:J70)</f>
        <v>0</v>
      </c>
      <c r="K71" s="14">
        <f t="shared" ref="K71:O71" si="8">SUM(K67:K70)</f>
        <v>0</v>
      </c>
      <c r="L71" s="14">
        <f t="shared" si="8"/>
        <v>0</v>
      </c>
      <c r="M71" s="14">
        <f t="shared" si="8"/>
        <v>0</v>
      </c>
      <c r="N71" s="14">
        <f t="shared" si="8"/>
        <v>0</v>
      </c>
      <c r="O71" s="14">
        <f t="shared" si="8"/>
        <v>0</v>
      </c>
      <c r="P71" s="14">
        <f>+D71+E71+F71+G71+H71+I71+J71+K71+L71+M71+N71+O71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3"/>
      <c r="H72" s="43"/>
      <c r="I72" s="15"/>
      <c r="J72" s="15"/>
      <c r="K72" s="15"/>
      <c r="L72" s="15"/>
      <c r="M72" s="15"/>
      <c r="N72" s="15"/>
      <c r="O72" s="15"/>
      <c r="P72" s="10">
        <f>+D75+E75+F75+G75+H75+I75+J75+K75+L75+M75+N75+O75</f>
        <v>0</v>
      </c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40">
        <v>0</v>
      </c>
      <c r="H73" s="40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/>
      <c r="O73" s="12"/>
      <c r="P73" s="10">
        <f t="shared" si="4"/>
        <v>0</v>
      </c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40">
        <v>0</v>
      </c>
      <c r="H74" s="40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/>
      <c r="O74" s="12"/>
      <c r="P74" s="10">
        <f t="shared" si="4"/>
        <v>0</v>
      </c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40">
        <v>0</v>
      </c>
      <c r="H75" s="40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/>
      <c r="O75" s="12"/>
      <c r="P75" s="10"/>
    </row>
    <row r="76" spans="1:16" x14ac:dyDescent="0.25">
      <c r="A76" s="7" t="s">
        <v>60</v>
      </c>
      <c r="B76" s="15"/>
      <c r="C76" s="15"/>
      <c r="D76" s="15"/>
      <c r="E76" s="15"/>
      <c r="F76" s="15"/>
      <c r="G76" s="43"/>
      <c r="H76" s="43"/>
      <c r="I76" s="15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>
        <v>0</v>
      </c>
      <c r="F77" s="12">
        <v>0</v>
      </c>
      <c r="G77" s="40">
        <v>0</v>
      </c>
      <c r="H77" s="40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/>
      <c r="O77" s="12"/>
      <c r="P77" s="10">
        <f t="shared" si="4"/>
        <v>0</v>
      </c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40">
        <v>0</v>
      </c>
      <c r="H78" s="40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/>
      <c r="O78" s="12"/>
      <c r="P78" s="10">
        <f t="shared" si="4"/>
        <v>0</v>
      </c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40">
        <v>0</v>
      </c>
      <c r="H79" s="40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/>
      <c r="O79" s="12"/>
      <c r="P79" s="10">
        <f t="shared" si="4"/>
        <v>0</v>
      </c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40">
        <v>0</v>
      </c>
      <c r="H80" s="40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/>
      <c r="O80" s="12"/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3"/>
      <c r="H81" s="43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40">
        <v>0</v>
      </c>
      <c r="H82" s="40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/>
      <c r="O82" s="12"/>
      <c r="P82" s="10">
        <f t="shared" si="4"/>
        <v>0</v>
      </c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40">
        <v>0</v>
      </c>
      <c r="H83" s="40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/>
      <c r="O83" s="12"/>
      <c r="P83" s="10">
        <f t="shared" si="4"/>
        <v>0</v>
      </c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>
        <v>0</v>
      </c>
      <c r="F84" s="12">
        <v>0</v>
      </c>
      <c r="G84" s="40">
        <v>0</v>
      </c>
      <c r="H84" s="40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/>
      <c r="O84" s="12"/>
      <c r="P84" s="10">
        <f t="shared" si="4"/>
        <v>0</v>
      </c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40">
        <v>0</v>
      </c>
      <c r="H85" s="40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/>
      <c r="O85" s="12"/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3"/>
      <c r="H86" s="43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40">
        <v>0</v>
      </c>
      <c r="H87" s="40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5"/>
      <c r="O87" s="15"/>
      <c r="P87" s="10">
        <f t="shared" si="4"/>
        <v>0</v>
      </c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40">
        <v>0</v>
      </c>
      <c r="H88" s="40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5"/>
      <c r="O88" s="15"/>
      <c r="P88" s="10">
        <f t="shared" si="4"/>
        <v>0</v>
      </c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40">
        <v>0</v>
      </c>
      <c r="H89" s="40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40">
        <v>0</v>
      </c>
      <c r="H90" s="40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5"/>
      <c r="O90" s="15"/>
      <c r="P90" s="10">
        <f t="shared" si="4"/>
        <v>0</v>
      </c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>
        <v>0</v>
      </c>
      <c r="F91" s="12">
        <v>0</v>
      </c>
      <c r="G91" s="40">
        <v>0</v>
      </c>
      <c r="H91" s="40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5"/>
      <c r="O91" s="15"/>
      <c r="P91" s="10">
        <f t="shared" ref="P91" si="9">+D91+E91+F91+G91+H91+I91+J91+K91+L91+M91+N91+O91</f>
        <v>0</v>
      </c>
    </row>
    <row r="92" spans="1:16" x14ac:dyDescent="0.25">
      <c r="A92" s="19" t="s">
        <v>64</v>
      </c>
      <c r="B92" s="20">
        <f>+SUM(B15+B26+B37+B46+B54+B65+B71+B80+B86+B90)</f>
        <v>687438000</v>
      </c>
      <c r="C92" s="20">
        <f t="shared" ref="C92:O92" si="10">+SUM(C15+C26+C37+C46+C54+C65+C71+C80+C86+C90)</f>
        <v>0</v>
      </c>
      <c r="D92" s="20">
        <f t="shared" si="10"/>
        <v>48481790.68</v>
      </c>
      <c r="E92" s="20">
        <f t="shared" si="10"/>
        <v>44732438.249999985</v>
      </c>
      <c r="F92" s="20">
        <f t="shared" si="10"/>
        <v>0</v>
      </c>
      <c r="G92" s="20">
        <f t="shared" si="10"/>
        <v>0</v>
      </c>
      <c r="H92" s="20">
        <f t="shared" si="10"/>
        <v>0</v>
      </c>
      <c r="I92" s="20">
        <f>+SUM(I15+I26+I37+I46+I54+I65+I71+I80+I86+I90)</f>
        <v>0</v>
      </c>
      <c r="J92" s="20">
        <f t="shared" si="10"/>
        <v>0</v>
      </c>
      <c r="K92" s="20">
        <f t="shared" si="10"/>
        <v>0</v>
      </c>
      <c r="L92" s="20">
        <f>+SUM(L15+L26+L37+L46+L54+L65+L71+L80+L86+L90)</f>
        <v>0</v>
      </c>
      <c r="M92" s="20">
        <f>+SUM(M15+M26+M37+M46+M54+M65+M71+M80+M86+M90)</f>
        <v>0</v>
      </c>
      <c r="N92" s="20">
        <f>+SUM(N15+N26+N37+N46+N54+N65+N71+N80+N86+N90)</f>
        <v>0</v>
      </c>
      <c r="O92" s="20">
        <f t="shared" si="10"/>
        <v>0</v>
      </c>
      <c r="P92" s="21">
        <f>+SUM(D92:O92)</f>
        <v>93214228.929999977</v>
      </c>
    </row>
    <row r="93" spans="1:16" x14ac:dyDescent="0.25">
      <c r="A93" s="15"/>
      <c r="B93" s="22"/>
      <c r="C93" s="15"/>
      <c r="D93" s="10"/>
      <c r="E93" s="10"/>
      <c r="F93" s="10"/>
      <c r="G93" s="41"/>
      <c r="H93" s="41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2"/>
      <c r="C94" s="15"/>
      <c r="D94" s="10"/>
      <c r="E94" s="10"/>
      <c r="F94" s="10"/>
      <c r="G94" s="41"/>
      <c r="H94" s="41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2"/>
      <c r="C95" s="15"/>
      <c r="D95" s="10"/>
      <c r="E95" s="10"/>
      <c r="F95" s="10"/>
      <c r="G95" s="41"/>
      <c r="H95" s="41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3"/>
      <c r="H96" s="43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3" t="s">
        <v>98</v>
      </c>
      <c r="B97" s="70"/>
      <c r="C97" s="70"/>
      <c r="D97" s="70" t="s">
        <v>101</v>
      </c>
      <c r="E97" s="70"/>
      <c r="F97" s="15"/>
      <c r="G97" s="43"/>
      <c r="H97" s="43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3" t="s">
        <v>99</v>
      </c>
      <c r="B98" s="70"/>
      <c r="C98" s="70"/>
      <c r="D98" s="70" t="s">
        <v>94</v>
      </c>
      <c r="E98" s="70"/>
      <c r="F98" s="15"/>
      <c r="G98" s="43"/>
      <c r="H98" s="43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3"/>
      <c r="B99" s="23"/>
      <c r="C99" s="23"/>
      <c r="D99" s="23"/>
      <c r="E99" s="23"/>
      <c r="F99" s="15"/>
      <c r="G99" s="43"/>
      <c r="H99" s="43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3"/>
      <c r="B100" s="23"/>
      <c r="C100" s="23"/>
      <c r="D100" s="23"/>
      <c r="E100" s="23"/>
      <c r="F100" s="15"/>
      <c r="G100" s="43"/>
      <c r="H100" s="43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4"/>
      <c r="B101" s="23"/>
      <c r="C101" s="23"/>
      <c r="D101" s="23"/>
      <c r="E101" s="23"/>
      <c r="F101" s="15"/>
      <c r="G101" s="43"/>
      <c r="H101" s="43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5" t="s">
        <v>116</v>
      </c>
      <c r="B102" s="26"/>
      <c r="C102" s="27"/>
      <c r="D102" s="23"/>
      <c r="E102" s="23"/>
      <c r="F102" s="15"/>
      <c r="G102" s="43"/>
      <c r="H102" s="43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8"/>
      <c r="B103" s="29"/>
      <c r="C103" s="30"/>
      <c r="D103" s="23"/>
      <c r="E103" s="23"/>
      <c r="F103" s="15"/>
      <c r="G103" s="43"/>
      <c r="H103" s="43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31" t="s">
        <v>102</v>
      </c>
      <c r="B104" s="32"/>
      <c r="C104" s="33"/>
      <c r="D104" s="23"/>
      <c r="E104" s="23"/>
      <c r="F104" s="15"/>
      <c r="G104" s="43"/>
      <c r="H104" s="43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4"/>
      <c r="B105" s="35"/>
      <c r="C105" s="36"/>
      <c r="D105" s="15"/>
      <c r="E105" s="15"/>
      <c r="F105" s="15"/>
      <c r="G105" s="43"/>
      <c r="H105" s="43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3"/>
      <c r="H106" s="43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3"/>
      <c r="H107" s="43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7" t="s">
        <v>96</v>
      </c>
      <c r="B108" s="15"/>
      <c r="C108" s="15"/>
      <c r="D108" s="15"/>
      <c r="E108" s="15"/>
      <c r="F108" s="15"/>
      <c r="G108" s="43"/>
      <c r="H108" s="43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7" t="s">
        <v>97</v>
      </c>
      <c r="B109" s="15"/>
      <c r="C109" s="15"/>
      <c r="D109" s="15"/>
      <c r="E109" s="15"/>
      <c r="F109" s="15"/>
      <c r="G109" s="43"/>
      <c r="H109" s="43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4"/>
      <c r="H110" s="44"/>
    </row>
    <row r="111" spans="1:16" s="3" customFormat="1" ht="12.75" x14ac:dyDescent="0.2">
      <c r="G111" s="44"/>
      <c r="H111" s="44"/>
    </row>
    <row r="112" spans="1:16" s="3" customFormat="1" ht="12.75" x14ac:dyDescent="0.2">
      <c r="G112" s="44"/>
      <c r="H112" s="44"/>
    </row>
    <row r="113" spans="7:8" s="3" customFormat="1" ht="12.75" x14ac:dyDescent="0.2">
      <c r="G113" s="44"/>
      <c r="H113" s="44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6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7" t="s">
        <v>105</v>
      </c>
      <c r="E6" s="75"/>
      <c r="F6" s="75"/>
      <c r="G6" s="75"/>
    </row>
    <row r="7" spans="3:7" ht="15.75" thickBot="1" x14ac:dyDescent="0.3">
      <c r="C7" s="73"/>
      <c r="D7" s="48"/>
      <c r="E7" s="76"/>
      <c r="F7" s="76"/>
      <c r="G7" s="76"/>
    </row>
    <row r="8" spans="3:7" ht="26.25" thickBot="1" x14ac:dyDescent="0.3">
      <c r="C8" s="49" t="s">
        <v>109</v>
      </c>
      <c r="D8" s="51">
        <v>431939865</v>
      </c>
      <c r="E8" s="51">
        <v>230177136.13999999</v>
      </c>
      <c r="F8" s="51">
        <f>D8-E8</f>
        <v>201762728.86000001</v>
      </c>
      <c r="G8" s="52">
        <f>E8/D8</f>
        <v>0.53289162402270973</v>
      </c>
    </row>
    <row r="9" spans="3:7" ht="26.25" thickBot="1" x14ac:dyDescent="0.3">
      <c r="C9" s="49" t="s">
        <v>110</v>
      </c>
      <c r="D9" s="51">
        <v>74153232</v>
      </c>
      <c r="E9" s="51">
        <v>25393099.210000001</v>
      </c>
      <c r="F9" s="51">
        <f t="shared" ref="F9:F12" si="0">D9-E9</f>
        <v>48760132.789999999</v>
      </c>
      <c r="G9" s="52">
        <f>E9/D9</f>
        <v>0.34244089603538791</v>
      </c>
    </row>
    <row r="10" spans="3:7" ht="26.25" thickBot="1" x14ac:dyDescent="0.3">
      <c r="C10" s="49" t="s">
        <v>111</v>
      </c>
      <c r="D10" s="51">
        <v>19787832</v>
      </c>
      <c r="E10" s="51">
        <v>5697525.9400000004</v>
      </c>
      <c r="F10" s="51">
        <f t="shared" si="0"/>
        <v>14090306.059999999</v>
      </c>
      <c r="G10" s="52">
        <f>E10/D10</f>
        <v>0.2879307819067799</v>
      </c>
    </row>
    <row r="11" spans="3:7" ht="26.25" thickBot="1" x14ac:dyDescent="0.3">
      <c r="C11" s="49" t="s">
        <v>112</v>
      </c>
      <c r="D11" s="51">
        <v>6807570</v>
      </c>
      <c r="E11" s="51">
        <v>1367831.51</v>
      </c>
      <c r="F11" s="51">
        <f t="shared" si="0"/>
        <v>5439738.4900000002</v>
      </c>
      <c r="G11" s="52">
        <f>E11/D11</f>
        <v>0.20092801249197584</v>
      </c>
    </row>
    <row r="12" spans="3:7" ht="26.25" thickBot="1" x14ac:dyDescent="0.3">
      <c r="C12" s="49" t="s">
        <v>113</v>
      </c>
      <c r="D12" s="51">
        <v>24811501</v>
      </c>
      <c r="E12" s="51">
        <v>6197144.5700000003</v>
      </c>
      <c r="F12" s="51">
        <f t="shared" si="0"/>
        <v>18614356.43</v>
      </c>
      <c r="G12" s="52">
        <f>E12/D12</f>
        <v>0.24976903130528058</v>
      </c>
    </row>
    <row r="13" spans="3:7" x14ac:dyDescent="0.25">
      <c r="C13" s="53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3" t="s">
        <v>114</v>
      </c>
      <c r="D14" s="78"/>
      <c r="E14" s="78"/>
      <c r="F14" s="78"/>
      <c r="G14" s="81"/>
    </row>
    <row r="15" spans="3:7" ht="15.75" thickBot="1" x14ac:dyDescent="0.3">
      <c r="C15" s="54"/>
      <c r="D15" s="79"/>
      <c r="E15" s="79"/>
      <c r="F15" s="79"/>
      <c r="G15" s="81"/>
    </row>
    <row r="16" spans="3:7" x14ac:dyDescent="0.25">
      <c r="F16" s="50"/>
    </row>
    <row r="18" spans="3:3" ht="60" x14ac:dyDescent="0.25">
      <c r="C18" s="55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A3DCD0-5E4F-4E27-97B0-322DE36B0FC4}">
  <ds:schemaRefs>
    <ds:schemaRef ds:uri="http://purl.org/dc/dcmitype/"/>
    <ds:schemaRef ds:uri="http://purl.org/dc/elements/1.1/"/>
    <ds:schemaRef ds:uri="http://schemas.microsoft.com/office/2006/documentManagement/types"/>
    <ds:schemaRef ds:uri="28489dc2-50cf-493e-a704-cb1420394a7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e13dc4f-122b-4d99-99b9-8e0078ca282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05E1CB-0B4E-4203-853C-BA0391298D8E}"/>
</file>

<file path=customXml/itemProps3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2024-03-08T16:48:58Z</cp:lastPrinted>
  <dcterms:created xsi:type="dcterms:W3CDTF">2021-07-29T18:58:50Z</dcterms:created>
  <dcterms:modified xsi:type="dcterms:W3CDTF">2025-07-03T12:27:16Z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