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-my.sharepoint.com/personal/jmoreno_sipen_gov_do/Documents/Documentos/DIGECOG/Cierre Fiscal 2024/DIGECOG Cierre Semestral SISACNOC Diciembre 2024 Portal Transparencia/"/>
    </mc:Choice>
  </mc:AlternateContent>
  <xr:revisionPtr revIDLastSave="0" documentId="8_{6D3A0BCA-E13D-4817-A7D2-4FE9F12AFD6F}" xr6:coauthVersionLast="47" xr6:coauthVersionMax="47" xr10:uidLastSave="{00000000-0000-0000-0000-000000000000}"/>
  <bookViews>
    <workbookView xWindow="-120" yWindow="-120" windowWidth="29040" windowHeight="15720" xr2:uid="{B37476DF-25C0-416E-826C-25FAD733FDFE}"/>
  </bookViews>
  <sheets>
    <sheet name="Est. de Rendimiento Fin" sheetId="1" r:id="rId1"/>
  </sheets>
  <definedNames>
    <definedName name="_xlnm.Print_Area" localSheetId="0">'Est. de Rendimiento Fin'!$A$1:$G$56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D25" i="1"/>
  <c r="F21" i="1"/>
  <c r="F20" i="1" s="1"/>
  <c r="F26" i="1" s="1"/>
  <c r="D21" i="1"/>
  <c r="D20" i="1"/>
  <c r="D26" i="1" s="1"/>
  <c r="D16" i="1"/>
  <c r="D32" i="1" s="1"/>
  <c r="F14" i="1"/>
  <c r="F16" i="1" s="1"/>
  <c r="F32" i="1" l="1"/>
</calcChain>
</file>

<file path=xl/sharedStrings.xml><?xml version="1.0" encoding="utf-8"?>
<sst xmlns="http://schemas.openxmlformats.org/spreadsheetml/2006/main" count="23" uniqueCount="23">
  <si>
    <t>SUPERINTENDENCIA DE PENSIONES</t>
  </si>
  <si>
    <t>Estado de Rendimiento Financiero</t>
  </si>
  <si>
    <t>Del ejercicio terminado al 31 de Diciembre de 2024 y 2023</t>
  </si>
  <si>
    <t>(Valores en RD$)</t>
  </si>
  <si>
    <t>Ingresos (Notas 19 y 20)</t>
  </si>
  <si>
    <t>Transferencias y donaciones</t>
  </si>
  <si>
    <t>Recargos, multas y otros ingresos</t>
  </si>
  <si>
    <t>Total ingresos</t>
  </si>
  <si>
    <t>Gastos (Notas 21 y 26)</t>
  </si>
  <si>
    <t>Sueldos, salarios y beneficios a empleados</t>
  </si>
  <si>
    <t>Contribucion a la Seguridad Social</t>
  </si>
  <si>
    <t>Subvenciones y otros pagos por transferencias</t>
  </si>
  <si>
    <t>Suministros y material para consumo</t>
  </si>
  <si>
    <t>Gasto de depreciación y amortización</t>
  </si>
  <si>
    <t>Otros gastos</t>
  </si>
  <si>
    <t>Total gastos</t>
  </si>
  <si>
    <t>Ganancia (perdida) por diferencia cambiaria</t>
  </si>
  <si>
    <t>Ganancia (perdida) por retiro de Activo</t>
  </si>
  <si>
    <t>Resultado del período (ahorro / desahorro)</t>
  </si>
  <si>
    <t>Firma del Director o Presidente</t>
  </si>
  <si>
    <t>Firma del Financiero</t>
  </si>
  <si>
    <t>Firma de la Contralora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</si>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</sst>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(#,##0\)"/>
    <numFmt numFmtId="166" formatCode="#,##0.00_ ;[Red]\-#,##0.0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231F20"/>
      <name val="Times New Roman"/>
      <family val="1"/>
    </font>
    <font>
      <sz val="12"/>
      <color theme="1"/>
      <name val="Aptos Narrow"/>
      <family val="2"/>
      <scheme val="minor"/>
    </font>
    <font>
      <sz val="12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164" fontId="3" fillId="0" borderId="0" xfId="1" applyFont="1"/>
    <xf numFmtId="165" fontId="2" fillId="0" borderId="2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5" fontId="3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65" fontId="2" fillId="0" borderId="3" xfId="1" applyNumberFormat="1" applyFont="1" applyBorder="1" applyAlignment="1">
      <alignment horizontal="right" vertical="center"/>
    </xf>
    <xf numFmtId="4" fontId="3" fillId="0" borderId="0" xfId="0" applyNumberFormat="1" applyFont="1"/>
    <xf numFmtId="166" fontId="3" fillId="0" borderId="0" xfId="0" applyNumberFormat="1" applyFont="1"/>
    <xf numFmtId="0" fontId="4" fillId="0" borderId="0" xfId="0" applyFont="1" applyAlignment="1">
      <alignment horizontal="left" vertical="center" indent="5"/>
    </xf>
    <xf numFmtId="166" fontId="3" fillId="0" borderId="0" xfId="1" applyNumberFormat="1" applyFont="1" applyBorder="1" applyAlignment="1">
      <alignment horizontal="right"/>
    </xf>
    <xf numFmtId="166" fontId="4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6" fontId="2" fillId="0" borderId="0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432532</xdr:colOff>
      <xdr:row>0</xdr:row>
      <xdr:rowOff>76200</xdr:rowOff>
    </xdr:from>
    <xdr:to>
      <xdr:col>1</xdr:col>
      <xdr:colOff>1523877</xdr:colOff>
      <xdr:row>4</xdr:row>
      <xdr:rowOff>10125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D3F810-59C7-4F1B-95F5-CBFC794A8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532" y="76200"/>
          <a:ext cx="1876205" cy="726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568DF-D523-4203-A39B-34FD93EFF7C8}">
  <dimension ref="B3:K55"/>
  <sheetViews>
    <sheetView tabSelected="1" zoomScale="80" zoomScaleNormal="80" workbookViewId="0">
      <selection activeCell="F20" sqref="F20"/>
    </sheetView>
  </sheetViews>
  <sheetFormatPr baseColWidth="10" defaultColWidth="11.42578125" defaultRowHeight="15.75" x14ac:dyDescent="0.25"/>
  <cols>
    <col min="1" max="1" width="11.42578125" style="2"/>
    <col min="2" max="2" width="51.5703125" style="2" customWidth="1"/>
    <col min="3" max="3" width="4.5703125" style="2" customWidth="1"/>
    <col min="4" max="4" width="24.140625" style="2" bestFit="1" customWidth="1"/>
    <col min="5" max="5" width="2.28515625" style="2" customWidth="1"/>
    <col min="6" max="6" width="24.140625" style="2" bestFit="1" customWidth="1"/>
    <col min="7" max="7" width="14.7109375" style="2" bestFit="1" customWidth="1"/>
    <col min="8" max="8" width="11.42578125" style="2"/>
    <col min="9" max="10" width="14.5703125" style="2" bestFit="1" customWidth="1"/>
    <col min="11" max="16384" width="11.42578125" style="2"/>
  </cols>
  <sheetData>
    <row r="3" spans="2:11" x14ac:dyDescent="0.25">
      <c r="B3" s="26" t="s">
        <v>0</v>
      </c>
      <c r="C3" s="26"/>
      <c r="D3" s="26"/>
      <c r="E3" s="26"/>
      <c r="F3" s="26"/>
    </row>
    <row r="4" spans="2:11" x14ac:dyDescent="0.25">
      <c r="B4" s="26" t="s">
        <v>1</v>
      </c>
      <c r="C4" s="26"/>
      <c r="D4" s="26"/>
      <c r="E4" s="26"/>
      <c r="F4" s="26"/>
    </row>
    <row r="5" spans="2:11" x14ac:dyDescent="0.25">
      <c r="B5" s="26" t="s">
        <v>2</v>
      </c>
      <c r="C5" s="26"/>
      <c r="D5" s="26"/>
      <c r="E5" s="26"/>
      <c r="F5" s="26"/>
    </row>
    <row r="6" spans="2:11" x14ac:dyDescent="0.25">
      <c r="B6" s="26" t="s">
        <v>3</v>
      </c>
      <c r="C6" s="26"/>
      <c r="D6" s="26"/>
      <c r="E6" s="26"/>
      <c r="F6" s="26"/>
    </row>
    <row r="7" spans="2:11" x14ac:dyDescent="0.25">
      <c r="B7" s="1"/>
      <c r="C7" s="1"/>
      <c r="D7" s="1"/>
      <c r="E7" s="1"/>
      <c r="F7" s="1"/>
    </row>
    <row r="8" spans="2:11" x14ac:dyDescent="0.25">
      <c r="B8" s="1"/>
      <c r="C8" s="1"/>
      <c r="D8" s="1"/>
      <c r="E8" s="1"/>
      <c r="F8" s="1"/>
    </row>
    <row r="9" spans="2:11" x14ac:dyDescent="0.25">
      <c r="B9" s="1"/>
      <c r="C9" s="1"/>
      <c r="D9" s="1"/>
      <c r="E9" s="1"/>
      <c r="F9" s="1"/>
    </row>
    <row r="10" spans="2:11" ht="16.5" thickBot="1" x14ac:dyDescent="0.3">
      <c r="B10" s="3"/>
      <c r="C10" s="3"/>
      <c r="D10" s="3"/>
      <c r="E10" s="3"/>
      <c r="F10" s="3"/>
    </row>
    <row r="11" spans="2:11" x14ac:dyDescent="0.25">
      <c r="B11" s="1"/>
      <c r="C11" s="1"/>
      <c r="D11" s="1"/>
      <c r="E11" s="1"/>
      <c r="F11" s="1"/>
    </row>
    <row r="12" spans="2:11" ht="16.5" thickBot="1" x14ac:dyDescent="0.3">
      <c r="D12" s="3">
        <v>2024</v>
      </c>
      <c r="E12" s="1"/>
      <c r="F12" s="3">
        <v>2023</v>
      </c>
    </row>
    <row r="13" spans="2:11" x14ac:dyDescent="0.25">
      <c r="B13" s="4" t="s">
        <v>4</v>
      </c>
      <c r="C13" s="4"/>
    </row>
    <row r="14" spans="2:11" x14ac:dyDescent="0.25">
      <c r="B14" s="5" t="s">
        <v>5</v>
      </c>
      <c r="C14" s="5"/>
      <c r="D14" s="6">
        <v>668602213.62</v>
      </c>
      <c r="E14" s="6"/>
      <c r="F14" s="6">
        <f>SUM(425988356.2,172195293.25)</f>
        <v>598183649.45000005</v>
      </c>
      <c r="I14" s="7"/>
      <c r="J14" s="7"/>
      <c r="K14" s="7"/>
    </row>
    <row r="15" spans="2:11" x14ac:dyDescent="0.25">
      <c r="B15" s="5" t="s">
        <v>6</v>
      </c>
      <c r="C15" s="5"/>
      <c r="D15" s="6">
        <v>14980918.98</v>
      </c>
      <c r="E15" s="6"/>
      <c r="F15" s="6">
        <v>10305803.98</v>
      </c>
      <c r="I15" s="7"/>
      <c r="J15" s="7"/>
      <c r="K15" s="7"/>
    </row>
    <row r="16" spans="2:11" ht="16.5" thickBot="1" x14ac:dyDescent="0.3">
      <c r="B16" s="4" t="s">
        <v>7</v>
      </c>
      <c r="C16" s="4"/>
      <c r="D16" s="8">
        <f>SUM(D14:D15)</f>
        <v>683583132.60000002</v>
      </c>
      <c r="E16" s="9"/>
      <c r="F16" s="8">
        <f>SUM(F14:F15)</f>
        <v>608489453.43000007</v>
      </c>
      <c r="I16" s="7"/>
      <c r="J16" s="7"/>
      <c r="K16" s="7"/>
    </row>
    <row r="17" spans="2:11" x14ac:dyDescent="0.25">
      <c r="B17" s="4"/>
      <c r="C17" s="4"/>
      <c r="D17" s="9"/>
      <c r="E17" s="9"/>
      <c r="F17" s="9"/>
      <c r="I17" s="7"/>
      <c r="J17" s="7"/>
      <c r="K17" s="7"/>
    </row>
    <row r="18" spans="2:11" x14ac:dyDescent="0.25">
      <c r="B18" s="10"/>
      <c r="C18" s="10"/>
      <c r="D18" s="11"/>
      <c r="E18" s="11"/>
      <c r="F18" s="11"/>
      <c r="I18" s="7"/>
      <c r="J18" s="7"/>
      <c r="K18" s="7"/>
    </row>
    <row r="19" spans="2:11" x14ac:dyDescent="0.25">
      <c r="B19" s="4" t="s">
        <v>8</v>
      </c>
      <c r="C19" s="4"/>
      <c r="D19" s="11"/>
      <c r="E19" s="11"/>
      <c r="F19" s="11"/>
    </row>
    <row r="20" spans="2:11" x14ac:dyDescent="0.25">
      <c r="B20" s="5" t="s">
        <v>9</v>
      </c>
      <c r="C20" s="5"/>
      <c r="D20" s="6">
        <f>-473094105.93-D21</f>
        <v>-441206950.66000003</v>
      </c>
      <c r="E20" s="6"/>
      <c r="F20" s="6">
        <f>-489175813.23-F21</f>
        <v>-460263581.69</v>
      </c>
    </row>
    <row r="21" spans="2:11" x14ac:dyDescent="0.25">
      <c r="B21" s="5" t="s">
        <v>10</v>
      </c>
      <c r="C21" s="5"/>
      <c r="D21" s="6">
        <f>-SUM(14615737.89,15645114.08,1626303.3)</f>
        <v>-31887155.27</v>
      </c>
      <c r="E21" s="6"/>
      <c r="F21" s="6">
        <f>-SUM(12544300.1,14907598.54,1460332.9)</f>
        <v>-28912231.539999999</v>
      </c>
    </row>
    <row r="22" spans="2:11" x14ac:dyDescent="0.25">
      <c r="B22" s="5" t="s">
        <v>11</v>
      </c>
      <c r="C22" s="5"/>
      <c r="D22" s="6">
        <v>-2498840</v>
      </c>
      <c r="E22" s="6"/>
      <c r="F22" s="6">
        <v>-3004674.7</v>
      </c>
    </row>
    <row r="23" spans="2:11" x14ac:dyDescent="0.25">
      <c r="B23" s="5" t="s">
        <v>12</v>
      </c>
      <c r="C23" s="5"/>
      <c r="D23" s="6">
        <v>-12470026.65</v>
      </c>
      <c r="E23" s="6"/>
      <c r="F23" s="6">
        <v>-14619736.779999999</v>
      </c>
    </row>
    <row r="24" spans="2:11" x14ac:dyDescent="0.25">
      <c r="B24" s="5" t="s">
        <v>13</v>
      </c>
      <c r="C24" s="5"/>
      <c r="D24" s="6">
        <v>-12271488.75</v>
      </c>
      <c r="E24" s="6"/>
      <c r="F24" s="6">
        <v>-5097614.16</v>
      </c>
    </row>
    <row r="25" spans="2:11" x14ac:dyDescent="0.25">
      <c r="B25" s="5" t="s">
        <v>14</v>
      </c>
      <c r="C25" s="5"/>
      <c r="D25" s="6">
        <f>-99947102.07</f>
        <v>-99947102.069999993</v>
      </c>
      <c r="E25" s="6"/>
      <c r="F25" s="6">
        <f>SUM(-91911761.73)</f>
        <v>-91911761.730000004</v>
      </c>
    </row>
    <row r="26" spans="2:11" ht="16.5" thickBot="1" x14ac:dyDescent="0.3">
      <c r="B26" s="4" t="s">
        <v>15</v>
      </c>
      <c r="C26" s="4"/>
      <c r="D26" s="8">
        <f>SUM(D20:D25)</f>
        <v>-600281563.39999998</v>
      </c>
      <c r="E26" s="9"/>
      <c r="F26" s="8">
        <f>SUM(F20:F25)</f>
        <v>-603809600.60000002</v>
      </c>
    </row>
    <row r="27" spans="2:11" ht="12" customHeight="1" x14ac:dyDescent="0.25">
      <c r="B27" s="4"/>
      <c r="C27" s="4"/>
      <c r="D27" s="9"/>
      <c r="E27" s="9"/>
      <c r="F27" s="9"/>
    </row>
    <row r="28" spans="2:11" ht="6" customHeight="1" x14ac:dyDescent="0.25">
      <c r="B28" s="10"/>
      <c r="C28" s="10"/>
      <c r="D28" s="11"/>
      <c r="E28" s="11"/>
      <c r="F28" s="11"/>
    </row>
    <row r="29" spans="2:11" x14ac:dyDescent="0.25">
      <c r="B29" s="5" t="s">
        <v>16</v>
      </c>
      <c r="C29" s="5"/>
      <c r="D29" s="6">
        <v>-41404.559999999998</v>
      </c>
      <c r="E29" s="6"/>
      <c r="F29" s="6">
        <v>-40567.68</v>
      </c>
    </row>
    <row r="30" spans="2:11" x14ac:dyDescent="0.25">
      <c r="B30" s="5" t="s">
        <v>17</v>
      </c>
      <c r="C30" s="5"/>
      <c r="D30" s="12">
        <v>0</v>
      </c>
      <c r="E30" s="11"/>
      <c r="F30" s="6">
        <v>-2023583</v>
      </c>
    </row>
    <row r="31" spans="2:11" ht="6.75" customHeight="1" x14ac:dyDescent="0.25">
      <c r="B31" s="10"/>
      <c r="C31" s="10"/>
      <c r="D31" s="11"/>
      <c r="E31" s="11"/>
      <c r="F31" s="11"/>
    </row>
    <row r="32" spans="2:11" ht="16.5" thickBot="1" x14ac:dyDescent="0.3">
      <c r="B32" s="4" t="s">
        <v>18</v>
      </c>
      <c r="C32" s="4"/>
      <c r="D32" s="13">
        <f>SUM(D16,D26,D29,D30)</f>
        <v>83260164.640000045</v>
      </c>
      <c r="E32" s="9"/>
      <c r="F32" s="13">
        <f>SUM(F16,F26,F29,F30)</f>
        <v>2615702.1500000432</v>
      </c>
      <c r="G32" s="14"/>
      <c r="H32" s="15"/>
    </row>
    <row r="33" spans="2:6" ht="16.5" thickTop="1" x14ac:dyDescent="0.25">
      <c r="B33" s="10"/>
      <c r="C33" s="10"/>
      <c r="D33" s="12"/>
      <c r="E33" s="12"/>
      <c r="F33" s="12"/>
    </row>
    <row r="34" spans="2:6" x14ac:dyDescent="0.25">
      <c r="B34" s="16"/>
      <c r="C34" s="16"/>
      <c r="D34" s="17"/>
      <c r="E34" s="17"/>
      <c r="F34" s="17"/>
    </row>
    <row r="35" spans="2:6" x14ac:dyDescent="0.25">
      <c r="B35" s="16"/>
      <c r="C35" s="16"/>
      <c r="D35" s="17"/>
      <c r="E35" s="17"/>
      <c r="F35" s="17"/>
    </row>
    <row r="36" spans="2:6" x14ac:dyDescent="0.25">
      <c r="B36" s="16"/>
      <c r="C36" s="16"/>
      <c r="D36" s="17"/>
      <c r="E36" s="17"/>
      <c r="F36" s="17"/>
    </row>
    <row r="37" spans="2:6" x14ac:dyDescent="0.25">
      <c r="B37" s="5"/>
      <c r="C37" s="5"/>
      <c r="D37" s="18"/>
      <c r="E37" s="18"/>
      <c r="F37" s="18"/>
    </row>
    <row r="38" spans="2:6" x14ac:dyDescent="0.25">
      <c r="B38" s="5"/>
      <c r="C38" s="5"/>
      <c r="D38" s="18"/>
      <c r="E38" s="18"/>
      <c r="F38" s="18"/>
    </row>
    <row r="39" spans="2:6" x14ac:dyDescent="0.25">
      <c r="B39" s="19"/>
      <c r="C39" s="19"/>
      <c r="D39" s="20"/>
      <c r="E39" s="20"/>
      <c r="F39" s="20"/>
    </row>
    <row r="41" spans="2:6" ht="16.5" thickBot="1" x14ac:dyDescent="0.3">
      <c r="B41" s="21"/>
      <c r="C41" s="22"/>
      <c r="D41" s="23"/>
      <c r="E41" s="23"/>
      <c r="F41" s="23"/>
    </row>
    <row r="42" spans="2:6" x14ac:dyDescent="0.25">
      <c r="B42" s="24" t="s">
        <v>19</v>
      </c>
      <c r="C42" s="24"/>
      <c r="D42" s="27" t="s">
        <v>20</v>
      </c>
      <c r="E42" s="27"/>
      <c r="F42" s="27"/>
    </row>
    <row r="43" spans="2:6" x14ac:dyDescent="0.25">
      <c r="B43" s="22"/>
      <c r="C43" s="22"/>
    </row>
    <row r="44" spans="2:6" x14ac:dyDescent="0.25">
      <c r="B44" s="22"/>
      <c r="C44" s="22"/>
    </row>
    <row r="45" spans="2:6" x14ac:dyDescent="0.25">
      <c r="B45" s="22"/>
      <c r="C45" s="22"/>
    </row>
    <row r="46" spans="2:6" x14ac:dyDescent="0.25">
      <c r="B46" s="22"/>
      <c r="C46" s="22"/>
    </row>
    <row r="48" spans="2:6" x14ac:dyDescent="0.25">
      <c r="B48" s="22"/>
      <c r="C48" s="22"/>
    </row>
    <row r="49" spans="2:6" x14ac:dyDescent="0.25">
      <c r="B49" s="25"/>
      <c r="C49" s="25"/>
    </row>
    <row r="50" spans="2:6" ht="16.5" thickBot="1" x14ac:dyDescent="0.3">
      <c r="B50" s="23"/>
      <c r="D50" s="23"/>
      <c r="E50" s="23"/>
      <c r="F50" s="23"/>
    </row>
    <row r="51" spans="2:6" x14ac:dyDescent="0.25">
      <c r="B51" s="24" t="s">
        <v>21</v>
      </c>
      <c r="C51" s="24"/>
      <c r="D51" s="27" t="s">
        <v>22</v>
      </c>
      <c r="E51" s="27"/>
      <c r="F51" s="27"/>
    </row>
    <row r="52" spans="2:6" x14ac:dyDescent="0.25">
      <c r="B52" s="24"/>
      <c r="C52" s="24"/>
      <c r="D52" s="24"/>
      <c r="E52" s="24"/>
      <c r="F52" s="24"/>
    </row>
    <row r="55" spans="2:6" x14ac:dyDescent="0.25">
      <c r="B55" s="24"/>
      <c r="C55" s="24"/>
    </row>
  </sheetData>
  <mergeCells count="6">
    <mergeCell ref="D51:F51"/>
    <mergeCell ref="B3:F3"/>
    <mergeCell ref="B4:F4"/>
    <mergeCell ref="B5:F5"/>
    <mergeCell ref="B6:F6"/>
    <mergeCell ref="D42:F42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16812F-4A30-421A-BF2E-DF2D19DD5DCC}"/>
</file>

<file path=customXml/itemProps2.xml><?xml version="1.0" encoding="utf-8"?>
<ds:datastoreItem xmlns:ds="http://schemas.openxmlformats.org/officeDocument/2006/customXml" ds:itemID="{7529400E-2EA1-430C-AE1A-11B29399102B}"/>
</file>

<file path=customXml/itemProps3.xml><?xml version="1.0" encoding="utf-8"?>
<ds:datastoreItem xmlns:ds="http://schemas.openxmlformats.org/officeDocument/2006/customXml" ds:itemID="{482B5F56-3E90-48B2-9557-BA2AB7A111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Est. de Rendimiento Fin</vt:lpstr>
      <vt:lpstr>'Est. de Rendimiento Fin'!Área_de_impresión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Manuel Moreno Cruz</dc:creator>
  <cp:lastModifiedBy>Johnson Manuel Moreno Cruz</cp:lastModifiedBy>
  <dcterms:created xsi:type="dcterms:W3CDTF">2025-01-28T01:39:12Z</dcterms:created>
  <dcterms:modified xsi:type="dcterms:W3CDTF">2025-02-18T16:53:28Z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