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20" yWindow="45" windowWidth="21840" windowHeight="13740" tabRatio="848"/>
  </bookViews>
  <sheets>
    <sheet name="RESUMEN" sheetId="7" r:id="rId1"/>
    <sheet name="AZOTEA" sheetId="6" r:id="rId2"/>
    <sheet name="QUINTO NIVEL" sheetId="8" r:id="rId3"/>
    <sheet name="CUARTO NIVEL" sheetId="5" r:id="rId4"/>
    <sheet name="TERCER NIVEL NIVEL" sheetId="4" r:id="rId5"/>
    <sheet name="SEGUNDO NIVEL" sheetId="3" r:id="rId6"/>
    <sheet name="PRIMER NIVEL" sheetId="2" r:id="rId7"/>
    <sheet name="EXTERIORES" sheetId="1" r:id="rId8"/>
  </sheets>
  <definedNames>
    <definedName name="_xlnm.Print_Area" localSheetId="1">AZOTEA!$A$1:$H$84</definedName>
    <definedName name="_xlnm.Print_Area" localSheetId="3">'CUARTO NIVEL'!$A$1:$H$78</definedName>
    <definedName name="_xlnm.Print_Area" localSheetId="7">EXTERIORES!$A$1:$H$62</definedName>
    <definedName name="_xlnm.Print_Area" localSheetId="6">'PRIMER NIVEL'!$A$1:$H$94</definedName>
    <definedName name="_xlnm.Print_Area" localSheetId="2">'QUINTO NIVEL'!$A$1:$H$77</definedName>
    <definedName name="_xlnm.Print_Area" localSheetId="0">RESUMEN!$A$1:$F$66</definedName>
    <definedName name="_xlnm.Print_Area" localSheetId="5">'SEGUNDO NIVEL'!$A$1:$H$100</definedName>
    <definedName name="_xlnm.Print_Area" localSheetId="4">'TERCER NIVEL NIVEL'!$A$1:$H$77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6" i="1"/>
  <c r="G44"/>
  <c r="H24" i="3"/>
  <c r="H27"/>
  <c r="H35"/>
  <c r="H36"/>
  <c r="H43"/>
  <c r="G58"/>
  <c r="G59"/>
  <c r="G60"/>
  <c r="H60" s="1"/>
  <c r="G61"/>
  <c r="G62"/>
  <c r="G63"/>
  <c r="H63" s="1"/>
  <c r="G64"/>
  <c r="H64" s="1"/>
  <c r="G65"/>
  <c r="H65" s="1"/>
  <c r="H58"/>
  <c r="H59"/>
  <c r="H61"/>
  <c r="H62"/>
  <c r="H69"/>
  <c r="G20"/>
  <c r="H20" s="1"/>
  <c r="G21"/>
  <c r="H21" s="1"/>
  <c r="G22"/>
  <c r="H22" s="1"/>
  <c r="G23"/>
  <c r="H23" s="1"/>
  <c r="G24"/>
  <c r="G25"/>
  <c r="H25" s="1"/>
  <c r="G26"/>
  <c r="H26" s="1"/>
  <c r="G27"/>
  <c r="H54" i="4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H31"/>
  <c r="B43"/>
  <c r="B45"/>
  <c r="B47"/>
  <c r="B21"/>
  <c r="B22"/>
  <c r="B23" s="1"/>
  <c r="B29"/>
  <c r="B30" s="1"/>
  <c r="B31"/>
  <c r="B33" s="1"/>
  <c r="B34" s="1"/>
  <c r="B54"/>
  <c r="B55" s="1"/>
  <c r="B56" s="1"/>
  <c r="B57" s="1"/>
  <c r="B58" s="1"/>
  <c r="B67"/>
  <c r="B68" s="1"/>
  <c r="B69" s="1"/>
  <c r="B70" s="1"/>
  <c r="B71" s="1"/>
  <c r="B72" s="1"/>
  <c r="B19"/>
  <c r="B20"/>
  <c r="G20"/>
  <c r="H20" s="1"/>
  <c r="G21"/>
  <c r="H21" s="1"/>
  <c r="G22"/>
  <c r="H22" s="1"/>
  <c r="G23"/>
  <c r="H23" s="1"/>
  <c r="H22" i="5"/>
  <c r="H41" i="8"/>
  <c r="G30"/>
  <c r="G31"/>
  <c r="G32"/>
  <c r="H32" s="1"/>
  <c r="G33"/>
  <c r="H33" s="1"/>
  <c r="G34"/>
  <c r="H34" s="1"/>
  <c r="H31"/>
  <c r="G41"/>
  <c r="G42"/>
  <c r="H42" s="1"/>
  <c r="G43"/>
  <c r="H43" s="1"/>
  <c r="G44"/>
  <c r="H44" s="1"/>
  <c r="G45"/>
  <c r="H45" s="1"/>
  <c r="G46"/>
  <c r="H46" s="1"/>
  <c r="G47"/>
  <c r="H47" s="1"/>
  <c r="G48"/>
  <c r="H48" s="1"/>
  <c r="H30"/>
  <c r="H29"/>
  <c r="G53" i="6"/>
  <c r="H53" s="1"/>
  <c r="G54"/>
  <c r="H54" s="1"/>
  <c r="G55"/>
  <c r="G56"/>
  <c r="H56" s="1"/>
  <c r="G57"/>
  <c r="H57" s="1"/>
  <c r="G58"/>
  <c r="H58" s="1"/>
  <c r="G59"/>
  <c r="G60"/>
  <c r="G61"/>
  <c r="H55"/>
  <c r="H59"/>
  <c r="H60"/>
  <c r="H61"/>
  <c r="H52"/>
  <c r="G52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H20"/>
  <c r="G30"/>
  <c r="H30" s="1"/>
  <c r="G31"/>
  <c r="H31" s="1"/>
  <c r="G32"/>
  <c r="H32" s="1"/>
  <c r="G20"/>
  <c r="G21"/>
  <c r="H21" s="1"/>
  <c r="G22"/>
  <c r="H22" s="1"/>
  <c r="G23"/>
  <c r="H23" s="1"/>
  <c r="G55" i="5"/>
  <c r="H55" s="1"/>
  <c r="G56"/>
  <c r="H56" s="1"/>
  <c r="G57"/>
  <c r="H57" s="1"/>
  <c r="G58"/>
  <c r="H58" s="1"/>
  <c r="G59"/>
  <c r="H59" s="1"/>
  <c r="G30"/>
  <c r="H30" s="1"/>
  <c r="G31"/>
  <c r="H31" s="1"/>
  <c r="G32"/>
  <c r="G33"/>
  <c r="H33" s="1"/>
  <c r="G34"/>
  <c r="H34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B52" i="6"/>
  <c r="B53"/>
  <c r="B54"/>
  <c r="B56"/>
  <c r="B57"/>
  <c r="B58"/>
  <c r="B59"/>
  <c r="B60"/>
  <c r="B61"/>
  <c r="B40" i="8"/>
  <c r="B41"/>
  <c r="B42"/>
  <c r="B43"/>
  <c r="B44"/>
  <c r="B45"/>
  <c r="B46"/>
  <c r="B47"/>
  <c r="B48"/>
  <c r="B38" i="6"/>
  <c r="B39"/>
  <c r="B40"/>
  <c r="B41"/>
  <c r="B42"/>
  <c r="B43"/>
  <c r="B44"/>
  <c r="B45"/>
  <c r="B46"/>
  <c r="B29" i="8"/>
  <c r="B30"/>
  <c r="B31"/>
  <c r="B32"/>
  <c r="B33"/>
  <c r="B34"/>
  <c r="B54"/>
  <c r="B55"/>
  <c r="B56"/>
  <c r="B57"/>
  <c r="B58"/>
  <c r="B42" i="3"/>
  <c r="B43"/>
  <c r="B45"/>
  <c r="B46"/>
  <c r="B47"/>
  <c r="B48"/>
  <c r="B49"/>
  <c r="B50"/>
  <c r="B51"/>
  <c r="B44"/>
  <c r="G43"/>
  <c r="B40" i="2"/>
  <c r="B42"/>
  <c r="B43"/>
  <c r="B44"/>
  <c r="B45"/>
  <c r="B27" i="1"/>
  <c r="B28" s="1"/>
  <c r="B29" s="1"/>
  <c r="B30" s="1"/>
  <c r="B31" s="1"/>
  <c r="B32" s="1"/>
  <c r="B33" s="1"/>
  <c r="B34" s="1"/>
  <c r="B35" s="1"/>
  <c r="B36" s="1"/>
  <c r="B37" s="1"/>
  <c r="B38" s="1"/>
  <c r="B20"/>
  <c r="B21" s="1"/>
  <c r="B29" i="5"/>
  <c r="B30"/>
  <c r="B31"/>
  <c r="B32"/>
  <c r="B33"/>
  <c r="G19" i="8"/>
  <c r="G20"/>
  <c r="H20" s="1"/>
  <c r="G21"/>
  <c r="H21" s="1"/>
  <c r="G22"/>
  <c r="H22" s="1"/>
  <c r="G23"/>
  <c r="H23" s="1"/>
  <c r="G29"/>
  <c r="G40"/>
  <c r="H40" s="1"/>
  <c r="G55"/>
  <c r="H55" s="1"/>
  <c r="G56"/>
  <c r="H56" s="1"/>
  <c r="G57"/>
  <c r="H57" s="1"/>
  <c r="G58"/>
  <c r="H58" s="1"/>
  <c r="B67"/>
  <c r="B68"/>
  <c r="B69"/>
  <c r="B70"/>
  <c r="B71"/>
  <c r="B72"/>
  <c r="G54"/>
  <c r="H54" s="1"/>
  <c r="B19"/>
  <c r="B20"/>
  <c r="B21"/>
  <c r="B22"/>
  <c r="B23"/>
  <c r="B55" i="6"/>
  <c r="G38"/>
  <c r="H38" s="1"/>
  <c r="B54" i="5"/>
  <c r="B55"/>
  <c r="G54"/>
  <c r="H54" s="1"/>
  <c r="B56"/>
  <c r="B57"/>
  <c r="B58"/>
  <c r="B59"/>
  <c r="G40"/>
  <c r="H40" s="1"/>
  <c r="B40"/>
  <c r="B42"/>
  <c r="B44"/>
  <c r="B46"/>
  <c r="B48"/>
  <c r="B47"/>
  <c r="B45"/>
  <c r="B43"/>
  <c r="B41"/>
  <c r="G32" i="4"/>
  <c r="H32" s="1"/>
  <c r="G31"/>
  <c r="G54"/>
  <c r="G55"/>
  <c r="H55" s="1"/>
  <c r="G56"/>
  <c r="H56" s="1"/>
  <c r="G57"/>
  <c r="H57" s="1"/>
  <c r="G58"/>
  <c r="H58" s="1"/>
  <c r="G40"/>
  <c r="H40" s="1"/>
  <c r="G51" i="3"/>
  <c r="H51" s="1"/>
  <c r="G50"/>
  <c r="H50" s="1"/>
  <c r="G49"/>
  <c r="H49" s="1"/>
  <c r="B57"/>
  <c r="B59"/>
  <c r="B60"/>
  <c r="B61"/>
  <c r="B62"/>
  <c r="B63"/>
  <c r="B64"/>
  <c r="B65"/>
  <c r="B58"/>
  <c r="G57"/>
  <c r="H57" s="1"/>
  <c r="B62" i="2"/>
  <c r="B63"/>
  <c r="B64"/>
  <c r="B65"/>
  <c r="B67"/>
  <c r="B68"/>
  <c r="B69"/>
  <c r="G68"/>
  <c r="B41"/>
  <c r="G43"/>
  <c r="G42"/>
  <c r="B51"/>
  <c r="B52"/>
  <c r="B53"/>
  <c r="B54"/>
  <c r="B55"/>
  <c r="B56"/>
  <c r="G51"/>
  <c r="G52"/>
  <c r="G53"/>
  <c r="G54"/>
  <c r="G56"/>
  <c r="B66"/>
  <c r="G64"/>
  <c r="B44" i="1"/>
  <c r="B45" s="1"/>
  <c r="G45"/>
  <c r="G29" i="6"/>
  <c r="H29" s="1"/>
  <c r="D55"/>
  <c r="G19"/>
  <c r="H19" s="1"/>
  <c r="G66"/>
  <c r="H68" s="1"/>
  <c r="G29" i="5"/>
  <c r="H29" s="1"/>
  <c r="G19"/>
  <c r="H19" s="1"/>
  <c r="G20"/>
  <c r="H20" s="1"/>
  <c r="G21"/>
  <c r="H21" s="1"/>
  <c r="G22"/>
  <c r="G23"/>
  <c r="H23" s="1"/>
  <c r="G29" i="4"/>
  <c r="H29" s="1"/>
  <c r="G30"/>
  <c r="H30" s="1"/>
  <c r="G33"/>
  <c r="H33" s="1"/>
  <c r="G34"/>
  <c r="H34" s="1"/>
  <c r="G19"/>
  <c r="H19" s="1"/>
  <c r="G42" i="3"/>
  <c r="H42" s="1"/>
  <c r="G44"/>
  <c r="H44" s="1"/>
  <c r="G48"/>
  <c r="H48" s="1"/>
  <c r="G47"/>
  <c r="H47" s="1"/>
  <c r="G45"/>
  <c r="H45" s="1"/>
  <c r="G46"/>
  <c r="H46" s="1"/>
  <c r="G81"/>
  <c r="G82"/>
  <c r="H84"/>
  <c r="G19"/>
  <c r="H19" s="1"/>
  <c r="G33"/>
  <c r="H33" s="1"/>
  <c r="G34"/>
  <c r="H34" s="1"/>
  <c r="G35"/>
  <c r="G36"/>
  <c r="G69"/>
  <c r="G70"/>
  <c r="H70" s="1"/>
  <c r="G71"/>
  <c r="H71" s="1"/>
  <c r="G72"/>
  <c r="H72" s="1"/>
  <c r="G73"/>
  <c r="H73" s="1"/>
  <c r="G74"/>
  <c r="H74" s="1"/>
  <c r="G75"/>
  <c r="H75" s="1"/>
  <c r="G76"/>
  <c r="H76" s="1"/>
  <c r="G44" i="2"/>
  <c r="G40"/>
  <c r="G41"/>
  <c r="G45"/>
  <c r="G19"/>
  <c r="G20"/>
  <c r="G21"/>
  <c r="G22"/>
  <c r="G23"/>
  <c r="G24"/>
  <c r="G25"/>
  <c r="G31"/>
  <c r="G32"/>
  <c r="G33"/>
  <c r="G34"/>
  <c r="G62"/>
  <c r="G63"/>
  <c r="G65"/>
  <c r="G66"/>
  <c r="G67"/>
  <c r="G69"/>
  <c r="G75"/>
  <c r="G76"/>
  <c r="H78" s="1"/>
  <c r="G19" i="1"/>
  <c r="H19" s="1"/>
  <c r="G20"/>
  <c r="H20" s="1"/>
  <c r="G21"/>
  <c r="H21" s="1"/>
  <c r="G27"/>
  <c r="G28"/>
  <c r="G29"/>
  <c r="G30"/>
  <c r="G31"/>
  <c r="G32"/>
  <c r="G33"/>
  <c r="G34"/>
  <c r="G35"/>
  <c r="D36"/>
  <c r="G36"/>
  <c r="G37"/>
  <c r="G38"/>
  <c r="B26" i="7"/>
  <c r="B27"/>
  <c r="B28"/>
  <c r="B29"/>
  <c r="B30"/>
  <c r="B31"/>
  <c r="B69" i="3"/>
  <c r="B70"/>
  <c r="B71"/>
  <c r="B72"/>
  <c r="B73"/>
  <c r="B74"/>
  <c r="B75"/>
  <c r="B76"/>
  <c r="B66" i="6"/>
  <c r="B74"/>
  <c r="B75"/>
  <c r="B76"/>
  <c r="B77"/>
  <c r="B78"/>
  <c r="B79"/>
  <c r="B29"/>
  <c r="B31"/>
  <c r="B32"/>
  <c r="B30"/>
  <c r="B19"/>
  <c r="B20"/>
  <c r="B21"/>
  <c r="B22"/>
  <c r="B23"/>
  <c r="B68" i="5"/>
  <c r="B69"/>
  <c r="B70"/>
  <c r="B71"/>
  <c r="B72"/>
  <c r="B73"/>
  <c r="B34"/>
  <c r="B19"/>
  <c r="B20"/>
  <c r="B21"/>
  <c r="B22"/>
  <c r="B23"/>
  <c r="B20" i="3"/>
  <c r="B21"/>
  <c r="B22"/>
  <c r="B23"/>
  <c r="B24"/>
  <c r="B25"/>
  <c r="B33"/>
  <c r="B34"/>
  <c r="B35"/>
  <c r="B36"/>
  <c r="B26"/>
  <c r="B27"/>
  <c r="B90"/>
  <c r="B91"/>
  <c r="B92"/>
  <c r="B93"/>
  <c r="B94"/>
  <c r="B95"/>
  <c r="B81"/>
  <c r="B82"/>
  <c r="B75" i="2"/>
  <c r="B76"/>
  <c r="B20"/>
  <c r="B21"/>
  <c r="B22"/>
  <c r="B23"/>
  <c r="B24"/>
  <c r="B25"/>
  <c r="B84"/>
  <c r="B85"/>
  <c r="B86"/>
  <c r="B87"/>
  <c r="B88"/>
  <c r="B89"/>
  <c r="B31"/>
  <c r="B32"/>
  <c r="B33"/>
  <c r="B34"/>
  <c r="B52" i="1"/>
  <c r="B53"/>
  <c r="B54" s="1"/>
  <c r="B55" s="1"/>
  <c r="B56" s="1"/>
  <c r="B57" s="1"/>
  <c r="H71" i="2" l="1"/>
  <c r="H58"/>
  <c r="H47"/>
  <c r="J40"/>
  <c r="H36"/>
  <c r="H27"/>
  <c r="H67" i="3"/>
  <c r="H50" i="5"/>
  <c r="H36"/>
  <c r="H32"/>
  <c r="H25"/>
  <c r="H61" i="8"/>
  <c r="H80" i="2"/>
  <c r="G84" s="1"/>
  <c r="G89" s="1"/>
  <c r="H40" i="1"/>
  <c r="H23"/>
  <c r="H78" i="3"/>
  <c r="H53"/>
  <c r="H38"/>
  <c r="H29"/>
  <c r="B41" i="4"/>
  <c r="B32"/>
  <c r="H36"/>
  <c r="H60"/>
  <c r="H50"/>
  <c r="H25"/>
  <c r="H61" i="5"/>
  <c r="H64" s="1"/>
  <c r="G71" s="1"/>
  <c r="H50" i="8"/>
  <c r="H25"/>
  <c r="H36"/>
  <c r="H19"/>
  <c r="H63" i="6"/>
  <c r="H48"/>
  <c r="H25"/>
  <c r="H34"/>
  <c r="H48" i="1" l="1"/>
  <c r="G54" s="1"/>
  <c r="J78" i="2"/>
  <c r="G86"/>
  <c r="E16" i="7"/>
  <c r="H86" i="3"/>
  <c r="E17" i="7" s="1"/>
  <c r="H63" i="4"/>
  <c r="G70" s="1"/>
  <c r="H70" i="6"/>
  <c r="E20" i="7" s="1"/>
  <c r="G85" i="2"/>
  <c r="G88"/>
  <c r="G87"/>
  <c r="H63" i="8"/>
  <c r="G67" s="1"/>
  <c r="G72" s="1"/>
  <c r="G74" i="6"/>
  <c r="G79" s="1"/>
  <c r="G70" i="5"/>
  <c r="G69"/>
  <c r="G72"/>
  <c r="G68"/>
  <c r="G73" s="1"/>
  <c r="E19" i="7"/>
  <c r="E15" l="1"/>
  <c r="G52" i="1"/>
  <c r="G57" s="1"/>
  <c r="G55"/>
  <c r="G90" i="3"/>
  <c r="G95" s="1"/>
  <c r="G94"/>
  <c r="G93"/>
  <c r="G92"/>
  <c r="G91"/>
  <c r="G77" i="6"/>
  <c r="G76"/>
  <c r="G75"/>
  <c r="G78"/>
  <c r="H82" i="2"/>
  <c r="H91" s="1"/>
  <c r="H93" s="1"/>
  <c r="G56" i="1"/>
  <c r="G53"/>
  <c r="G68" i="4"/>
  <c r="E18" i="7"/>
  <c r="G69" i="4"/>
  <c r="G71"/>
  <c r="G67"/>
  <c r="G72" s="1"/>
  <c r="G68" i="8"/>
  <c r="G69"/>
  <c r="G70"/>
  <c r="G71"/>
  <c r="H72" i="6"/>
  <c r="H81" s="1"/>
  <c r="H66" i="5"/>
  <c r="H75" s="1"/>
  <c r="H77" s="1"/>
  <c r="H50" i="1" l="1"/>
  <c r="H59" s="1"/>
  <c r="H61" s="1"/>
  <c r="H88" i="3"/>
  <c r="H97" s="1"/>
  <c r="H99" s="1"/>
  <c r="H83" i="6"/>
  <c r="E21" i="7"/>
  <c r="E25" s="1"/>
  <c r="H65" i="4"/>
  <c r="H74" s="1"/>
  <c r="H76" s="1"/>
  <c r="H65" i="8"/>
  <c r="H74" s="1"/>
  <c r="H76" s="1"/>
  <c r="E31" i="7" l="1"/>
  <c r="E27"/>
  <c r="E28"/>
  <c r="E26"/>
  <c r="E34" s="1"/>
  <c r="E30"/>
  <c r="E29"/>
  <c r="E33" l="1"/>
  <c r="E36" s="1"/>
</calcChain>
</file>

<file path=xl/sharedStrings.xml><?xml version="1.0" encoding="utf-8"?>
<sst xmlns="http://schemas.openxmlformats.org/spreadsheetml/2006/main" count="646" uniqueCount="176">
  <si>
    <t>RD$</t>
  </si>
  <si>
    <t xml:space="preserve">SUB TOTAL GENERAL </t>
  </si>
  <si>
    <t>GASTOS INDIRECTOS</t>
  </si>
  <si>
    <t>%</t>
  </si>
  <si>
    <t>No.</t>
  </si>
  <si>
    <t>PARTIDA</t>
  </si>
  <si>
    <t>UND.</t>
  </si>
  <si>
    <t>CANT.</t>
  </si>
  <si>
    <t>P.U.</t>
  </si>
  <si>
    <t>VALOR</t>
  </si>
  <si>
    <t>SUB-TOTAL</t>
  </si>
  <si>
    <t>Transporte</t>
  </si>
  <si>
    <t>Seguro y fianzas</t>
  </si>
  <si>
    <t>PRELIMINARES</t>
  </si>
  <si>
    <t>ITBIS sobre direccion técnica</t>
  </si>
  <si>
    <t>A</t>
  </si>
  <si>
    <t xml:space="preserve"> TOTAL GENERAL CIVIL </t>
  </si>
  <si>
    <t>Gastos administrativos</t>
  </si>
  <si>
    <t>pa</t>
  </si>
  <si>
    <t>M2</t>
  </si>
  <si>
    <t>Bote de escombros, producto demoliciones, incluye sacado de escombro a mano y bote con camion a mano</t>
  </si>
  <si>
    <t>Pension y jubilacion obreros</t>
  </si>
  <si>
    <t>Movimiento materiales</t>
  </si>
  <si>
    <t>FACHADISMO</t>
  </si>
  <si>
    <t>Alucobond azul en volumen frontal</t>
  </si>
  <si>
    <t>lb</t>
  </si>
  <si>
    <t>Und.</t>
  </si>
  <si>
    <t>Ml</t>
  </si>
  <si>
    <t>Viajes</t>
  </si>
  <si>
    <t xml:space="preserve">Direccion técnica </t>
  </si>
  <si>
    <t>Andamios generales</t>
  </si>
  <si>
    <t>Revestimiento en cristal templado verde en volumen frontal</t>
  </si>
  <si>
    <t>P2</t>
  </si>
  <si>
    <t>Pa</t>
  </si>
  <si>
    <t>PRIMER NIVEL</t>
  </si>
  <si>
    <t xml:space="preserve"> </t>
  </si>
  <si>
    <t>Demolición cerámica de baños</t>
  </si>
  <si>
    <t xml:space="preserve">Desmonte aparatos y accesorios de baños </t>
  </si>
  <si>
    <t>MUROS Y PLAFONES</t>
  </si>
  <si>
    <t>Desmonte Puerta principal y cristal nuevo acceso</t>
  </si>
  <si>
    <t>Reparaciones y resane Plafond de sheetrock existente</t>
  </si>
  <si>
    <t>Planchas de Densglass dos caras</t>
  </si>
  <si>
    <t>Planchas de Drywall dos caras con aislante</t>
  </si>
  <si>
    <t>Planchas de Drywall una cara con aislante</t>
  </si>
  <si>
    <t>PISOS Y REVESTIMIENTOS</t>
  </si>
  <si>
    <t>Revestimiento porcelanato en baños</t>
  </si>
  <si>
    <t>Piso porcelanato en baños</t>
  </si>
  <si>
    <t>Ml.</t>
  </si>
  <si>
    <t>MISCELANEOS</t>
  </si>
  <si>
    <t>Refuerzos en Plywood</t>
  </si>
  <si>
    <t>Impermeabilizante en baños</t>
  </si>
  <si>
    <t>Limpieza continua</t>
  </si>
  <si>
    <t>PRESUPUESTOS SUB-CONTRATISTAS</t>
  </si>
  <si>
    <t>Sp</t>
  </si>
  <si>
    <t xml:space="preserve">Readecuación Ductos Sist. Aire Acondicionado </t>
  </si>
  <si>
    <t>Readecuación Instalaciones eléctricas</t>
  </si>
  <si>
    <t>Trabajo albañilería de resane jardinera</t>
  </si>
  <si>
    <t>Instalación equipos y accesorios en baños</t>
  </si>
  <si>
    <t>Desmonte panel de cristal fijo muro curvo biblioteca</t>
  </si>
  <si>
    <t>Desmonte de tarima madera salón de actos</t>
  </si>
  <si>
    <t>Cielo modular Pebbled o similar</t>
  </si>
  <si>
    <t>Plafond Drywall</t>
  </si>
  <si>
    <t>Piso de porcelanato en cafeteria</t>
  </si>
  <si>
    <t>Zócalo de porcelanato area de cafeteria</t>
  </si>
  <si>
    <t>Zócalo de madera salon de actos</t>
  </si>
  <si>
    <t>Piso tarima madera salón de actos</t>
  </si>
  <si>
    <t>Trabajos reparación muro curvo madera</t>
  </si>
  <si>
    <t>SEGUNDO NIVEL</t>
  </si>
  <si>
    <t>TERCER NIVEL</t>
  </si>
  <si>
    <t>Resane curado e impermeabilización fachada sur edificio</t>
  </si>
  <si>
    <t>CUARTO NIVEL</t>
  </si>
  <si>
    <t>Desmolición piso existente</t>
  </si>
  <si>
    <t>Piso de porcelanato en terraza exterior</t>
  </si>
  <si>
    <t>Instalación techo lona corredizo</t>
  </si>
  <si>
    <t>Instalación sistema eléctrico y de iluminación exterior</t>
  </si>
  <si>
    <t>NIVEL DE AZOTEA</t>
  </si>
  <si>
    <t>Instalación topes en baños</t>
  </si>
  <si>
    <t xml:space="preserve"> ÍTEM </t>
  </si>
  <si>
    <t>DESCRIPCIÓN</t>
  </si>
  <si>
    <t xml:space="preserve"> % </t>
  </si>
  <si>
    <t>TOTALES RD$</t>
  </si>
  <si>
    <t>Subtotal General</t>
  </si>
  <si>
    <t>Dirección Técnica y Beneficios</t>
  </si>
  <si>
    <t>Seguros y Fianzas</t>
  </si>
  <si>
    <t>Imprevistos</t>
  </si>
  <si>
    <t>Total General</t>
  </si>
  <si>
    <t>ITBIS sobre el 10% del TOTAL GENERAL del proyecto (según Norma 07/07)</t>
  </si>
  <si>
    <t>Total General + Itbis</t>
  </si>
  <si>
    <t>PRESUPUESTO TRABAJOS EXTERIORES</t>
  </si>
  <si>
    <t>Pensión y Jubilación de obreros</t>
  </si>
  <si>
    <t>PRESUPUESTO OBRAS EXTERIORES</t>
  </si>
  <si>
    <t>RESUMEN</t>
  </si>
  <si>
    <t>INSTALACIONES SANITARIAS</t>
  </si>
  <si>
    <t xml:space="preserve">Desmonte y reistalación espejo </t>
  </si>
  <si>
    <t>Suministro e instalación rejilla de piso en inox.</t>
  </si>
  <si>
    <t>Zócalo porcelanato en cuartos de aire acondicionado</t>
  </si>
  <si>
    <t>Piso porcelanato en cuartos de aire acondicionado</t>
  </si>
  <si>
    <t>Suministro e instalación divisiones de baños en HDPE, con barra superior, herrajes de aluminio y zapatos de acero</t>
  </si>
  <si>
    <t>Suministro y colocación de topes de granito Bco. Samoa Pulido para muebles baños . Incluye zócalos h = 10 cms y faldón h= 15 cms, apertura de 2 huecos para lavamanos</t>
  </si>
  <si>
    <t>Suministro e instalación barra de seguridad acero inox. Juego recta y angular para Soporte Baño discapacitados.</t>
  </si>
  <si>
    <t xml:space="preserve">Desmonte y reistalación espejos </t>
  </si>
  <si>
    <t xml:space="preserve">Pintura acrilica </t>
  </si>
  <si>
    <t>Pintura acrilica</t>
  </si>
  <si>
    <t>Pintura acrilica interior</t>
  </si>
  <si>
    <t>Pintura acrilica en exterior</t>
  </si>
  <si>
    <t>Colocacion de inodoros existente. Incluye piezas y accesorios de instalación</t>
  </si>
  <si>
    <t>Colocacion de Lavamanos existente. Incluye piezas y accesorios de instalación cromados.</t>
  </si>
  <si>
    <t>Colocacion de Urinario existente. Incluye piezas y accesorios de instalación cromados.</t>
  </si>
  <si>
    <t>Desmonte aparatos y accesorios de baños comunes</t>
  </si>
  <si>
    <t>Demolición cerámica de baños comunes</t>
  </si>
  <si>
    <t>Zócalo de madera en sala de juntas y comedor</t>
  </si>
  <si>
    <t xml:space="preserve">Desmonte piso laminado madera existente en sala de juntas y comedor </t>
  </si>
  <si>
    <t>Suministro e instalación de Lavamanos empotrable. Incluye piezas y accesorios de instalación cromados.</t>
  </si>
  <si>
    <t>Revestimiento porcelanato en baños comunes</t>
  </si>
  <si>
    <t>Piso porcelanato en baños comunes</t>
  </si>
  <si>
    <t xml:space="preserve">PRESUPUESTO 1ER NIVEL </t>
  </si>
  <si>
    <t>PRESUPUESTO 2DO NIVEL</t>
  </si>
  <si>
    <t>PRESUPUESTO 3ER NIVEL</t>
  </si>
  <si>
    <t>PRESUPUESTO 4TO NIVEL</t>
  </si>
  <si>
    <t>PRESUPUESTO 5TO NIVEL</t>
  </si>
  <si>
    <t>PRESUPUESTO NIVEL DE AZOTEA</t>
  </si>
  <si>
    <t>Estucado Liso en volumen frontal blanco</t>
  </si>
  <si>
    <t>Alucobond gris en volumen lateral</t>
  </si>
  <si>
    <t>Reposición Pintura general exterior partes afectadas</t>
  </si>
  <si>
    <t>Readecuación Instalaciones eléctricas y de data</t>
  </si>
  <si>
    <t>Demolición cerámica de baños y cocina</t>
  </si>
  <si>
    <t>Reparaciones y resane Plafond de Drywall existente</t>
  </si>
  <si>
    <t>Revestimiento ceramica en cocina</t>
  </si>
  <si>
    <t>Empapelado vinil salón delos patriotas</t>
  </si>
  <si>
    <t>Suministro e instalación Inodoro Toto o sim. Incluye piezas y accesorios de instalación</t>
  </si>
  <si>
    <t>Suministro e instalación de Urinario marca toto o sim. Incluye piezas y accesorios de instalación cromados.</t>
  </si>
  <si>
    <t>Zócalo de porcelanato en terraza</t>
  </si>
  <si>
    <t>Suministro e instalación de inodoros fluxómetro. Incluye piezas y accesorios de instalación</t>
  </si>
  <si>
    <t>Suministro e instalación Lavamanos existente. Incluye piezas y accesorios de instalación cromados.</t>
  </si>
  <si>
    <t>Impermeabilizante area de terraza</t>
  </si>
  <si>
    <t>Instalación de mueble de cocina modular, madera sólida con tope de granito color negro</t>
  </si>
  <si>
    <t>QUINTO NIVEL</t>
  </si>
  <si>
    <t>Bote de escombros, producto demoliciones, incluye sacado de escombro a mano y bote con camión a mano</t>
  </si>
  <si>
    <t>Set. Accesorio para Baños   porta papeles, servilletas etc. Inox.</t>
  </si>
  <si>
    <t>Suministro e instalación alfombra modular alto transito. (La cual debe ser aprobada por la SIPEN)</t>
  </si>
  <si>
    <t>Set. Accesorio para Baños   porta papeles, servilletas etc. Acero Inox.</t>
  </si>
  <si>
    <t>Desmantelamiento de Louvers metálicos.</t>
  </si>
  <si>
    <t>Instalación placas de apoyo 6 x 6 x 3/8</t>
  </si>
  <si>
    <t>Recolocación perfiles verticales 3x3 dobles existentes</t>
  </si>
  <si>
    <t xml:space="preserve">Suministro y colocación perfiles verticales 3x3 dobles </t>
  </si>
  <si>
    <t>Grua, transporte . Mo y dirección</t>
  </si>
  <si>
    <t>Pensión y jubilación obreros</t>
  </si>
  <si>
    <t>Instalación cocina modular con tope de granito</t>
  </si>
  <si>
    <t>Suministro e instalación puerta everdoor blanca lisa con cerradura en acceso bar y cuarto de máquinas</t>
  </si>
  <si>
    <t>ITBIS sobre dirección técnica</t>
  </si>
  <si>
    <t>Piso madera laminada alto tránsito sala de juntas y comedor</t>
  </si>
  <si>
    <t>Suministro e instalación de mezcladora monomando para lavamanos Grohe o sim.</t>
  </si>
  <si>
    <t>Zócalo de madera en área alfombradas.</t>
  </si>
  <si>
    <t>Suministro e instalación de mezcladora monomando para lavamanos Metris de Hasgrohe o sim.</t>
  </si>
  <si>
    <t>Suministro e instalación divisiones de baños en HDPE, con barra superior, herrajes de aluminio y zapatos de acero.</t>
  </si>
  <si>
    <t xml:space="preserve">Dirección técnica </t>
  </si>
  <si>
    <t>Colocación de Urinario existente. Incluye piezas y accesorios de instalación cromados.</t>
  </si>
  <si>
    <t>Demolición de muros</t>
  </si>
  <si>
    <t>Desmonte plafones y lumiaria - comedor- biblioteca - salón de actos.</t>
  </si>
  <si>
    <t>Bote de escombros, producto demoliciones, incluye sacado de escombro a mano y bote con camión a mano.</t>
  </si>
  <si>
    <t>Demolición jardinera</t>
  </si>
  <si>
    <t>Colocación de Lavamanos existente. Incluye piezas y accesorios de instalación cromados.</t>
  </si>
  <si>
    <t>Colocación de inodoros existente. Incluye piezas y accesorios de instalación.</t>
  </si>
  <si>
    <t xml:space="preserve">Instalación galeria de superintendentes, logo, letras bronce, luces y retratos 16" x 20"  enmarcados. </t>
  </si>
  <si>
    <t>Adecuación perfilería existente y replanteo</t>
  </si>
  <si>
    <t>Perfiles 3x3x4 para sujeción tubos verticales</t>
  </si>
  <si>
    <t>Desmonte Alfombra existente y Mobiliarios</t>
  </si>
  <si>
    <t>Alfombra Salón de Actos (La cual debe ser aprobada por la SIPEN)</t>
  </si>
  <si>
    <t>Colocación de inodoros existente. Incluye piezas y accesorios de instalación</t>
  </si>
  <si>
    <t>Suministro e instalación Urinario. Incluye piezas y accesorios de instalación cromados.</t>
  </si>
  <si>
    <t>Suministro e instalación de mezcladora monomando para lavamanos Hasgrohe o sim.</t>
  </si>
  <si>
    <t>Suministro e instalación alfombra modular alto tránsito. (La cual debe ser aprobada por la SIPEN).</t>
  </si>
  <si>
    <t>Reposición paisajismo.</t>
  </si>
  <si>
    <t>Readecuación dirección  y cambio Tub. Escape GE a dirección calle</t>
  </si>
  <si>
    <t xml:space="preserve"> COSTOS INTERVENCIÓN REMODELACIÓN EDIFICIO SIPEN </t>
  </si>
  <si>
    <t xml:space="preserve">COSTOS INTERVENCIÓN REMODELACIÓN EDIFICIO SIPEN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</si>
</sst>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[$RD$-1C0A]* #,##0.00_);_([$RD$-1C0A]* \(#,##0.00\);_([$RD$-1C0A]* &quot;-&quot;??_);_(@_)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8"/>
      <color indexed="8"/>
      <name val="Arial"/>
      <family val="2"/>
    </font>
    <font>
      <b/>
      <sz val="14"/>
      <color rgb="FFFFFFFF"/>
      <name val="Calibri"/>
      <family val="2"/>
    </font>
    <font>
      <sz val="14"/>
      <color rgb="FFFFFFFF"/>
      <name val="Calibri"/>
      <family val="2"/>
    </font>
    <font>
      <sz val="14"/>
      <color indexed="8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6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theme="1" tint="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5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Fill="1"/>
    <xf numFmtId="4" fontId="4" fillId="2" borderId="1" xfId="0" applyNumberFormat="1" applyFont="1" applyFill="1" applyBorder="1" applyAlignment="1">
      <alignment horizontal="center"/>
    </xf>
    <xf numFmtId="0" fontId="4" fillId="2" borderId="2" xfId="0" applyFont="1" applyFill="1" applyBorder="1"/>
    <xf numFmtId="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5" fillId="0" borderId="0" xfId="0" applyFont="1"/>
    <xf numFmtId="4" fontId="3" fillId="0" borderId="0" xfId="0" applyNumberFormat="1" applyFont="1" applyBorder="1"/>
    <xf numFmtId="4" fontId="10" fillId="3" borderId="1" xfId="0" applyNumberFormat="1" applyFont="1" applyFill="1" applyBorder="1" applyAlignment="1">
      <alignment horizontal="center"/>
    </xf>
    <xf numFmtId="4" fontId="10" fillId="3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4" fontId="10" fillId="3" borderId="2" xfId="0" applyNumberFormat="1" applyFont="1" applyFill="1" applyBorder="1" applyAlignment="1">
      <alignment horizontal="right"/>
    </xf>
    <xf numFmtId="4" fontId="10" fillId="3" borderId="3" xfId="0" applyNumberFormat="1" applyFont="1" applyFill="1" applyBorder="1" applyAlignment="1">
      <alignment horizontal="right"/>
    </xf>
    <xf numFmtId="4" fontId="6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5" fontId="6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Border="1"/>
    <xf numFmtId="0" fontId="6" fillId="0" borderId="0" xfId="0" applyFont="1" applyFill="1" applyBorder="1" applyAlignment="1">
      <alignment horizontal="left"/>
    </xf>
    <xf numFmtId="43" fontId="6" fillId="0" borderId="0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43" fontId="7" fillId="0" borderId="5" xfId="1" applyFont="1" applyFill="1" applyBorder="1" applyAlignment="1">
      <alignment horizontal="center"/>
    </xf>
    <xf numFmtId="165" fontId="7" fillId="0" borderId="6" xfId="0" applyNumberFormat="1" applyFont="1" applyFill="1" applyBorder="1" applyAlignment="1">
      <alignment horizontal="center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0" fontId="5" fillId="4" borderId="0" xfId="0" applyFont="1" applyFill="1" applyBorder="1"/>
    <xf numFmtId="4" fontId="3" fillId="4" borderId="0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4" fontId="3" fillId="4" borderId="0" xfId="0" applyNumberFormat="1" applyFont="1" applyFill="1" applyBorder="1" applyAlignment="1">
      <alignment horizontal="right"/>
    </xf>
    <xf numFmtId="4" fontId="5" fillId="4" borderId="0" xfId="0" applyNumberFormat="1" applyFont="1" applyFill="1" applyBorder="1"/>
    <xf numFmtId="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4" fontId="3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/>
    </xf>
    <xf numFmtId="0" fontId="5" fillId="0" borderId="2" xfId="0" applyFont="1" applyFill="1" applyBorder="1"/>
    <xf numFmtId="4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/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/>
    <xf numFmtId="43" fontId="7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4" fontId="6" fillId="0" borderId="0" xfId="0" applyNumberFormat="1" applyFont="1" applyFill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6" fillId="0" borderId="0" xfId="0" applyNumberFormat="1" applyFont="1" applyFill="1" applyBorder="1" applyAlignment="1"/>
    <xf numFmtId="0" fontId="7" fillId="0" borderId="0" xfId="0" applyFont="1" applyFill="1" applyBorder="1" applyAlignment="1"/>
    <xf numFmtId="4" fontId="7" fillId="0" borderId="0" xfId="0" applyNumberFormat="1" applyFont="1" applyFill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10" fontId="3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/>
    <xf numFmtId="0" fontId="3" fillId="5" borderId="0" xfId="0" applyFont="1" applyFill="1"/>
    <xf numFmtId="0" fontId="3" fillId="0" borderId="0" xfId="0" applyFont="1" applyBorder="1" applyAlignment="1">
      <alignment horizontal="left" vertical="top" wrapText="1"/>
    </xf>
    <xf numFmtId="0" fontId="4" fillId="7" borderId="2" xfId="0" applyFont="1" applyFill="1" applyBorder="1"/>
    <xf numFmtId="0" fontId="10" fillId="7" borderId="0" xfId="0" applyFont="1" applyFill="1" applyBorder="1" applyAlignment="1">
      <alignment horizontal="left"/>
    </xf>
    <xf numFmtId="15" fontId="3" fillId="0" borderId="0" xfId="0" applyNumberFormat="1" applyFont="1" applyBorder="1"/>
    <xf numFmtId="15" fontId="12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left" vertical="top" wrapText="1"/>
    </xf>
    <xf numFmtId="0" fontId="5" fillId="0" borderId="8" xfId="0" applyFont="1" applyFill="1" applyBorder="1"/>
    <xf numFmtId="4" fontId="5" fillId="4" borderId="1" xfId="0" applyNumberFormat="1" applyFont="1" applyFill="1" applyBorder="1" applyAlignment="1">
      <alignment horizontal="center"/>
    </xf>
    <xf numFmtId="0" fontId="5" fillId="4" borderId="2" xfId="0" applyFont="1" applyFill="1" applyBorder="1"/>
    <xf numFmtId="4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4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3" fillId="0" borderId="13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/>
    </xf>
    <xf numFmtId="4" fontId="3" fillId="0" borderId="13" xfId="0" applyNumberFormat="1" applyFont="1" applyFill="1" applyBorder="1" applyAlignment="1">
      <alignment horizontal="right"/>
    </xf>
    <xf numFmtId="4" fontId="5" fillId="0" borderId="13" xfId="0" applyNumberFormat="1" applyFont="1" applyFill="1" applyBorder="1"/>
    <xf numFmtId="4" fontId="3" fillId="0" borderId="13" xfId="0" applyNumberFormat="1" applyFont="1" applyBorder="1"/>
    <xf numFmtId="0" fontId="3" fillId="0" borderId="13" xfId="0" applyFont="1" applyBorder="1"/>
    <xf numFmtId="0" fontId="4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center"/>
    </xf>
    <xf numFmtId="4" fontId="5" fillId="4" borderId="0" xfId="0" applyNumberFormat="1" applyFont="1" applyFill="1" applyBorder="1" applyAlignment="1">
      <alignment horizontal="right"/>
    </xf>
    <xf numFmtId="0" fontId="16" fillId="0" borderId="0" xfId="0" applyFont="1" applyFill="1"/>
    <xf numFmtId="4" fontId="1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right"/>
    </xf>
    <xf numFmtId="0" fontId="3" fillId="4" borderId="0" xfId="0" applyFont="1" applyFill="1" applyAlignment="1">
      <alignment horizontal="right"/>
    </xf>
    <xf numFmtId="4" fontId="16" fillId="0" borderId="0" xfId="0" applyNumberFormat="1" applyFont="1" applyFill="1" applyAlignment="1">
      <alignment horizontal="right"/>
    </xf>
    <xf numFmtId="4" fontId="16" fillId="0" borderId="0" xfId="0" applyNumberFormat="1" applyFont="1" applyFill="1"/>
    <xf numFmtId="0" fontId="3" fillId="0" borderId="13" xfId="0" applyFont="1" applyFill="1" applyBorder="1" applyAlignment="1">
      <alignment horizontal="left"/>
    </xf>
    <xf numFmtId="4" fontId="16" fillId="0" borderId="13" xfId="0" applyNumberFormat="1" applyFont="1" applyFill="1" applyBorder="1" applyAlignment="1">
      <alignment horizontal="center"/>
    </xf>
    <xf numFmtId="0" fontId="16" fillId="0" borderId="13" xfId="0" applyFont="1" applyFill="1" applyBorder="1"/>
    <xf numFmtId="0" fontId="16" fillId="0" borderId="13" xfId="0" applyFont="1" applyFill="1" applyBorder="1" applyAlignment="1">
      <alignment horizontal="center"/>
    </xf>
    <xf numFmtId="4" fontId="16" fillId="0" borderId="13" xfId="0" applyNumberFormat="1" applyFont="1" applyFill="1" applyBorder="1" applyAlignment="1">
      <alignment horizontal="right"/>
    </xf>
    <xf numFmtId="4" fontId="16" fillId="0" borderId="13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horizontal="right"/>
    </xf>
    <xf numFmtId="4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4" fontId="9" fillId="0" borderId="0" xfId="0" applyNumberFormat="1" applyFont="1" applyAlignment="1">
      <alignment vertical="center" wrapText="1"/>
    </xf>
    <xf numFmtId="4" fontId="10" fillId="10" borderId="1" xfId="0" applyNumberFormat="1" applyFont="1" applyFill="1" applyBorder="1" applyAlignment="1">
      <alignment horizontal="center"/>
    </xf>
    <xf numFmtId="0" fontId="10" fillId="10" borderId="2" xfId="0" applyFont="1" applyFill="1" applyBorder="1"/>
    <xf numFmtId="4" fontId="10" fillId="10" borderId="2" xfId="0" applyNumberFormat="1" applyFont="1" applyFill="1" applyBorder="1" applyAlignment="1">
      <alignment horizontal="center"/>
    </xf>
    <xf numFmtId="0" fontId="10" fillId="10" borderId="2" xfId="0" applyFont="1" applyFill="1" applyBorder="1" applyAlignment="1">
      <alignment horizontal="center"/>
    </xf>
    <xf numFmtId="4" fontId="10" fillId="10" borderId="2" xfId="0" applyNumberFormat="1" applyFont="1" applyFill="1" applyBorder="1" applyAlignment="1">
      <alignment horizontal="right"/>
    </xf>
    <xf numFmtId="4" fontId="10" fillId="10" borderId="3" xfId="0" applyNumberFormat="1" applyFont="1" applyFill="1" applyBorder="1" applyAlignment="1">
      <alignment horizontal="right"/>
    </xf>
    <xf numFmtId="0" fontId="19" fillId="0" borderId="16" xfId="0" applyFont="1" applyBorder="1"/>
    <xf numFmtId="4" fontId="12" fillId="0" borderId="0" xfId="0" applyNumberFormat="1" applyFont="1" applyFill="1" applyBorder="1" applyAlignment="1">
      <alignment horizontal="right"/>
    </xf>
    <xf numFmtId="4" fontId="12" fillId="0" borderId="0" xfId="0" applyNumberFormat="1" applyFont="1" applyFill="1" applyBorder="1"/>
    <xf numFmtId="0" fontId="22" fillId="0" borderId="0" xfId="0" applyFont="1" applyFill="1" applyBorder="1"/>
    <xf numFmtId="4" fontId="22" fillId="0" borderId="0" xfId="0" applyNumberFormat="1" applyFont="1" applyFill="1" applyBorder="1"/>
    <xf numFmtId="0" fontId="22" fillId="0" borderId="0" xfId="0" applyFont="1" applyFill="1"/>
    <xf numFmtId="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4" fontId="22" fillId="0" borderId="0" xfId="0" applyNumberFormat="1" applyFont="1" applyBorder="1"/>
    <xf numFmtId="0" fontId="22" fillId="0" borderId="0" xfId="0" applyFont="1" applyBorder="1"/>
    <xf numFmtId="4" fontId="22" fillId="0" borderId="0" xfId="0" applyNumberFormat="1" applyFont="1" applyAlignment="1">
      <alignment horizontal="center"/>
    </xf>
    <xf numFmtId="4" fontId="22" fillId="0" borderId="0" xfId="0" applyNumberFormat="1" applyFont="1"/>
    <xf numFmtId="0" fontId="22" fillId="0" borderId="0" xfId="0" applyFont="1"/>
    <xf numFmtId="4" fontId="22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4" fontId="23" fillId="0" borderId="4" xfId="0" applyNumberFormat="1" applyFont="1" applyFill="1" applyBorder="1" applyAlignment="1">
      <alignment horizontal="center"/>
    </xf>
    <xf numFmtId="0" fontId="23" fillId="0" borderId="5" xfId="0" applyFont="1" applyFill="1" applyBorder="1" applyAlignment="1">
      <alignment horizontal="center"/>
    </xf>
    <xf numFmtId="43" fontId="23" fillId="0" borderId="5" xfId="1" applyFont="1" applyFill="1" applyBorder="1" applyAlignment="1">
      <alignment horizontal="center"/>
    </xf>
    <xf numFmtId="165" fontId="23" fillId="0" borderId="6" xfId="0" applyNumberFormat="1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2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4" fontId="22" fillId="0" borderId="0" xfId="0" applyNumberFormat="1" applyFont="1" applyFill="1" applyAlignment="1">
      <alignment horizontal="center"/>
    </xf>
    <xf numFmtId="4" fontId="22" fillId="0" borderId="0" xfId="0" applyNumberFormat="1" applyFont="1" applyFill="1"/>
    <xf numFmtId="4" fontId="12" fillId="0" borderId="0" xfId="0" applyNumberFormat="1" applyFont="1" applyFill="1" applyAlignment="1">
      <alignment horizontal="center"/>
    </xf>
    <xf numFmtId="4" fontId="12" fillId="0" borderId="0" xfId="0" applyNumberFormat="1" applyFont="1" applyFill="1"/>
    <xf numFmtId="4" fontId="24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center"/>
    </xf>
    <xf numFmtId="4" fontId="24" fillId="0" borderId="0" xfId="0" applyNumberFormat="1" applyFont="1" applyFill="1" applyBorder="1" applyAlignment="1">
      <alignment horizontal="right"/>
    </xf>
    <xf numFmtId="4" fontId="12" fillId="0" borderId="0" xfId="0" applyNumberFormat="1" applyFont="1"/>
    <xf numFmtId="0" fontId="25" fillId="0" borderId="0" xfId="0" applyFont="1" applyFill="1"/>
    <xf numFmtId="0" fontId="25" fillId="0" borderId="0" xfId="0" applyFont="1"/>
    <xf numFmtId="4" fontId="26" fillId="0" borderId="0" xfId="0" applyNumberFormat="1" applyFont="1" applyFill="1" applyBorder="1"/>
    <xf numFmtId="0" fontId="25" fillId="0" borderId="0" xfId="0" applyFont="1" applyBorder="1"/>
    <xf numFmtId="0" fontId="26" fillId="0" borderId="0" xfId="0" applyFont="1" applyFill="1"/>
    <xf numFmtId="0" fontId="26" fillId="0" borderId="0" xfId="0" applyFont="1"/>
    <xf numFmtId="15" fontId="26" fillId="0" borderId="0" xfId="0" applyNumberFormat="1" applyFont="1" applyBorder="1"/>
    <xf numFmtId="4" fontId="26" fillId="0" borderId="0" xfId="0" applyNumberFormat="1" applyFont="1" applyBorder="1"/>
    <xf numFmtId="0" fontId="26" fillId="0" borderId="0" xfId="0" applyFont="1" applyBorder="1"/>
    <xf numFmtId="0" fontId="9" fillId="0" borderId="0" xfId="0" applyFont="1" applyFill="1"/>
    <xf numFmtId="4" fontId="9" fillId="0" borderId="1" xfId="0" applyNumberFormat="1" applyFont="1" applyFill="1" applyBorder="1" applyAlignment="1">
      <alignment horizontal="center"/>
    </xf>
    <xf numFmtId="0" fontId="9" fillId="0" borderId="2" xfId="0" applyFont="1" applyFill="1" applyBorder="1"/>
    <xf numFmtId="4" fontId="9" fillId="0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right"/>
    </xf>
    <xf numFmtId="0" fontId="9" fillId="0" borderId="0" xfId="0" applyFont="1" applyBorder="1"/>
    <xf numFmtId="0" fontId="9" fillId="0" borderId="0" xfId="0" applyFont="1"/>
    <xf numFmtId="4" fontId="9" fillId="0" borderId="0" xfId="0" applyNumberFormat="1" applyFont="1"/>
    <xf numFmtId="0" fontId="12" fillId="0" borderId="0" xfId="0" applyFont="1" applyFill="1" applyBorder="1" applyAlignment="1">
      <alignment horizontal="center"/>
    </xf>
    <xf numFmtId="10" fontId="22" fillId="0" borderId="0" xfId="0" applyNumberFormat="1" applyFont="1" applyBorder="1" applyAlignment="1">
      <alignment horizontal="center"/>
    </xf>
    <xf numFmtId="10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vertical="center"/>
    </xf>
    <xf numFmtId="4" fontId="12" fillId="4" borderId="0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4" fontId="22" fillId="4" borderId="0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4" fontId="22" fillId="4" borderId="0" xfId="0" applyNumberFormat="1" applyFont="1" applyFill="1" applyBorder="1" applyAlignment="1">
      <alignment horizontal="right" vertical="center"/>
    </xf>
    <xf numFmtId="4" fontId="12" fillId="4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4" fontId="22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4" fontId="12" fillId="4" borderId="1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vertical="center"/>
    </xf>
    <xf numFmtId="4" fontId="12" fillId="4" borderId="2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4" fontId="12" fillId="4" borderId="2" xfId="0" applyNumberFormat="1" applyFont="1" applyFill="1" applyBorder="1" applyAlignment="1">
      <alignment horizontal="right" vertical="center"/>
    </xf>
    <xf numFmtId="4" fontId="12" fillId="4" borderId="3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0" xfId="0" applyFont="1" applyFill="1" applyAlignment="1">
      <alignment wrapText="1"/>
    </xf>
    <xf numFmtId="4" fontId="18" fillId="0" borderId="0" xfId="0" applyNumberFormat="1" applyFont="1"/>
    <xf numFmtId="0" fontId="3" fillId="0" borderId="0" xfId="0" applyFont="1" applyFill="1" applyAlignment="1">
      <alignment horizontal="right"/>
    </xf>
    <xf numFmtId="0" fontId="18" fillId="0" borderId="0" xfId="0" applyFont="1" applyAlignment="1">
      <alignment wrapText="1"/>
    </xf>
    <xf numFmtId="0" fontId="27" fillId="0" borderId="0" xfId="0" applyFont="1" applyFill="1" applyBorder="1" applyAlignment="1">
      <alignment horizontal="center" vertical="center"/>
    </xf>
    <xf numFmtId="43" fontId="28" fillId="8" borderId="4" xfId="0" applyNumberFormat="1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top" wrapText="1"/>
    </xf>
    <xf numFmtId="43" fontId="28" fillId="8" borderId="6" xfId="0" applyNumberFormat="1" applyFont="1" applyFill="1" applyBorder="1" applyAlignment="1">
      <alignment horizontal="center" vertical="center"/>
    </xf>
    <xf numFmtId="0" fontId="29" fillId="8" borderId="14" xfId="0" applyFont="1" applyFill="1" applyBorder="1" applyAlignment="1">
      <alignment horizontal="center" vertical="center"/>
    </xf>
    <xf numFmtId="43" fontId="30" fillId="0" borderId="0" xfId="1" applyFont="1" applyFill="1" applyBorder="1" applyAlignment="1">
      <alignment horizontal="right"/>
    </xf>
    <xf numFmtId="43" fontId="30" fillId="0" borderId="0" xfId="1" applyFont="1" applyFill="1" applyBorder="1" applyAlignment="1">
      <alignment horizontal="center"/>
    </xf>
    <xf numFmtId="165" fontId="30" fillId="0" borderId="0" xfId="0" applyNumberFormat="1" applyFont="1" applyFill="1" applyBorder="1"/>
    <xf numFmtId="43" fontId="20" fillId="0" borderId="17" xfId="0" applyNumberFormat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vertical="top" wrapText="1"/>
    </xf>
    <xf numFmtId="43" fontId="20" fillId="0" borderId="16" xfId="0" applyNumberFormat="1" applyFont="1" applyFill="1" applyBorder="1" applyAlignment="1">
      <alignment horizontal="center" vertical="center"/>
    </xf>
    <xf numFmtId="165" fontId="20" fillId="0" borderId="18" xfId="0" applyNumberFormat="1" applyFont="1" applyFill="1" applyBorder="1" applyAlignment="1">
      <alignment horizontal="center" vertical="center"/>
    </xf>
    <xf numFmtId="43" fontId="23" fillId="0" borderId="0" xfId="1" applyFont="1" applyFill="1" applyBorder="1" applyAlignment="1">
      <alignment horizontal="center"/>
    </xf>
    <xf numFmtId="165" fontId="23" fillId="0" borderId="0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vertical="top" wrapText="1"/>
    </xf>
    <xf numFmtId="43" fontId="20" fillId="0" borderId="15" xfId="0" applyNumberFormat="1" applyFont="1" applyFill="1" applyBorder="1" applyAlignment="1">
      <alignment horizontal="center" vertical="center"/>
    </xf>
    <xf numFmtId="43" fontId="20" fillId="0" borderId="19" xfId="0" applyNumberFormat="1" applyFont="1" applyFill="1" applyBorder="1" applyAlignment="1">
      <alignment horizontal="center" vertical="center"/>
    </xf>
    <xf numFmtId="43" fontId="21" fillId="0" borderId="19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vertical="top" wrapText="1"/>
    </xf>
    <xf numFmtId="43" fontId="21" fillId="0" borderId="15" xfId="0" applyNumberFormat="1" applyFont="1" applyFill="1" applyBorder="1" applyAlignment="1">
      <alignment horizontal="center" vertical="center"/>
    </xf>
    <xf numFmtId="165" fontId="21" fillId="0" borderId="18" xfId="0" applyNumberFormat="1" applyFont="1" applyFill="1" applyBorder="1" applyAlignment="1">
      <alignment horizontal="center" vertical="center"/>
    </xf>
    <xf numFmtId="43" fontId="20" fillId="9" borderId="19" xfId="0" applyNumberFormat="1" applyFont="1" applyFill="1" applyBorder="1" applyAlignment="1">
      <alignment horizontal="center" vertical="center"/>
    </xf>
    <xf numFmtId="0" fontId="20" fillId="9" borderId="15" xfId="0" applyFont="1" applyFill="1" applyBorder="1" applyAlignment="1">
      <alignment horizontal="center" vertical="top" wrapText="1"/>
    </xf>
    <xf numFmtId="43" fontId="20" fillId="9" borderId="15" xfId="0" applyNumberFormat="1" applyFont="1" applyFill="1" applyBorder="1" applyAlignment="1">
      <alignment horizontal="center" vertical="center"/>
    </xf>
    <xf numFmtId="165" fontId="20" fillId="9" borderId="18" xfId="0" applyNumberFormat="1" applyFont="1" applyFill="1" applyBorder="1" applyAlignment="1">
      <alignment horizontal="center" vertical="center"/>
    </xf>
    <xf numFmtId="43" fontId="21" fillId="0" borderId="19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vertical="top" wrapText="1"/>
    </xf>
    <xf numFmtId="165" fontId="21" fillId="0" borderId="18" xfId="0" applyNumberFormat="1" applyFont="1" applyBorder="1" applyAlignment="1">
      <alignment horizontal="center" vertical="center"/>
    </xf>
    <xf numFmtId="10" fontId="21" fillId="0" borderId="15" xfId="0" applyNumberFormat="1" applyFont="1" applyBorder="1" applyAlignment="1">
      <alignment horizontal="center" vertical="center"/>
    </xf>
    <xf numFmtId="9" fontId="20" fillId="9" borderId="15" xfId="0" applyNumberFormat="1" applyFont="1" applyFill="1" applyBorder="1" applyAlignment="1">
      <alignment horizontal="center" vertical="center"/>
    </xf>
    <xf numFmtId="43" fontId="21" fillId="0" borderId="20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vertical="top" wrapText="1"/>
    </xf>
    <xf numFmtId="10" fontId="21" fillId="0" borderId="21" xfId="0" applyNumberFormat="1" applyFont="1" applyBorder="1" applyAlignment="1">
      <alignment horizontal="center" vertical="center"/>
    </xf>
    <xf numFmtId="165" fontId="21" fillId="0" borderId="22" xfId="0" applyNumberFormat="1" applyFont="1" applyBorder="1" applyAlignment="1">
      <alignment horizontal="center" vertical="center"/>
    </xf>
    <xf numFmtId="43" fontId="31" fillId="0" borderId="19" xfId="0" applyNumberFormat="1" applyFont="1" applyBorder="1" applyAlignment="1">
      <alignment horizontal="center" vertical="center"/>
    </xf>
    <xf numFmtId="0" fontId="31" fillId="0" borderId="15" xfId="0" applyFont="1" applyBorder="1" applyAlignment="1">
      <alignment vertical="top" wrapText="1"/>
    </xf>
    <xf numFmtId="10" fontId="32" fillId="0" borderId="15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164" fontId="31" fillId="0" borderId="18" xfId="0" applyNumberFormat="1" applyFont="1" applyBorder="1" applyAlignment="1">
      <alignment horizontal="center" vertical="center"/>
    </xf>
    <xf numFmtId="43" fontId="33" fillId="9" borderId="4" xfId="0" applyNumberFormat="1" applyFont="1" applyFill="1" applyBorder="1" applyAlignment="1">
      <alignment horizontal="center" vertical="center"/>
    </xf>
    <xf numFmtId="0" fontId="33" fillId="9" borderId="5" xfId="0" applyFont="1" applyFill="1" applyBorder="1" applyAlignment="1">
      <alignment horizontal="center" vertical="top" wrapText="1"/>
    </xf>
    <xf numFmtId="43" fontId="34" fillId="9" borderId="5" xfId="0" applyNumberFormat="1" applyFont="1" applyFill="1" applyBorder="1" applyAlignment="1">
      <alignment horizontal="center" vertical="center"/>
    </xf>
    <xf numFmtId="165" fontId="33" fillId="9" borderId="6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/>
    <xf numFmtId="0" fontId="35" fillId="0" borderId="0" xfId="0" applyFont="1" applyFill="1" applyBorder="1"/>
    <xf numFmtId="4" fontId="35" fillId="0" borderId="0" xfId="0" applyNumberFormat="1" applyFont="1" applyFill="1" applyBorder="1"/>
    <xf numFmtId="0" fontId="36" fillId="0" borderId="0" xfId="0" applyFont="1" applyFill="1"/>
    <xf numFmtId="0" fontId="3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" fontId="38" fillId="0" borderId="13" xfId="0" applyNumberFormat="1" applyFont="1" applyFill="1" applyBorder="1"/>
    <xf numFmtId="4" fontId="12" fillId="0" borderId="0" xfId="0" applyNumberFormat="1" applyFont="1" applyBorder="1"/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" fontId="9" fillId="0" borderId="0" xfId="0" applyNumberFormat="1" applyFont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/>
    </xf>
    <xf numFmtId="4" fontId="8" fillId="0" borderId="0" xfId="0" applyNumberFormat="1" applyFont="1" applyAlignment="1">
      <alignment horizontal="center" vertical="center" wrapText="1"/>
    </xf>
    <xf numFmtId="4" fontId="9" fillId="6" borderId="7" xfId="0" applyNumberFormat="1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4" fontId="9" fillId="6" borderId="9" xfId="0" applyNumberFormat="1" applyFont="1" applyFill="1" applyBorder="1" applyAlignment="1">
      <alignment horizontal="center" vertical="center" wrapText="1"/>
    </xf>
    <xf numFmtId="4" fontId="9" fillId="6" borderId="10" xfId="0" applyNumberFormat="1" applyFont="1" applyFill="1" applyBorder="1" applyAlignment="1">
      <alignment horizontal="center" vertical="center" wrapText="1"/>
    </xf>
    <xf numFmtId="4" fontId="9" fillId="6" borderId="11" xfId="0" applyNumberFormat="1" applyFont="1" applyFill="1" applyBorder="1" applyAlignment="1">
      <alignment horizontal="center" vertical="center" wrapText="1"/>
    </xf>
    <xf numFmtId="4" fontId="9" fillId="6" borderId="1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top" wrapText="1"/>
    </xf>
    <xf numFmtId="4" fontId="3" fillId="0" borderId="0" xfId="0" applyNumberFormat="1" applyFont="1" applyBorder="1" applyAlignment="1">
      <alignment horizontal="left" vertical="top" wrapText="1"/>
    </xf>
    <xf numFmtId="4" fontId="25" fillId="6" borderId="7" xfId="0" applyNumberFormat="1" applyFont="1" applyFill="1" applyBorder="1" applyAlignment="1">
      <alignment horizontal="center" vertical="center" wrapText="1"/>
    </xf>
    <xf numFmtId="4" fontId="25" fillId="6" borderId="8" xfId="0" applyNumberFormat="1" applyFont="1" applyFill="1" applyBorder="1" applyAlignment="1">
      <alignment horizontal="center" vertical="center" wrapText="1"/>
    </xf>
    <xf numFmtId="4" fontId="25" fillId="6" borderId="9" xfId="0" applyNumberFormat="1" applyFont="1" applyFill="1" applyBorder="1" applyAlignment="1">
      <alignment horizontal="center" vertical="center" wrapText="1"/>
    </xf>
    <xf numFmtId="4" fontId="25" fillId="6" borderId="10" xfId="0" applyNumberFormat="1" applyFont="1" applyFill="1" applyBorder="1" applyAlignment="1">
      <alignment horizontal="center" vertical="center" wrapText="1"/>
    </xf>
    <xf numFmtId="4" fontId="25" fillId="6" borderId="11" xfId="0" applyNumberFormat="1" applyFont="1" applyFill="1" applyBorder="1" applyAlignment="1">
      <alignment horizontal="center" vertical="center" wrapText="1"/>
    </xf>
    <xf numFmtId="4" fontId="25" fillId="6" borderId="12" xfId="0" applyNumberFormat="1" applyFont="1" applyFill="1" applyBorder="1" applyAlignment="1">
      <alignment horizontal="center" vertical="center" wrapText="1"/>
    </xf>
  </cellXfs>
  <cellStyles count="253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Millares" xfId="1" builtinId="3"/>
    <cellStyle name="Millares 7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1545168</xdr:colOff>
      <xdr:row>0</xdr:row>
      <xdr:rowOff>139700</xdr:rowOff>
    </xdr:from>
    <xdr:to>
      <xdr:col>2</xdr:col>
      <xdr:colOff>4159249</xdr:colOff>
      <xdr:row>6</xdr:row>
      <xdr:rowOff>152400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2468" y="139700"/>
          <a:ext cx="3014131" cy="1219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730602</xdr:colOff>
      <xdr:row>0</xdr:row>
      <xdr:rowOff>127000</xdr:rowOff>
    </xdr:from>
    <xdr:to>
      <xdr:col>7</xdr:col>
      <xdr:colOff>1523999</xdr:colOff>
      <xdr:row>5</xdr:row>
      <xdr:rowOff>38100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1302" y="127000"/>
          <a:ext cx="2291997" cy="927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0</xdr:row>
      <xdr:rowOff>177800</xdr:rowOff>
    </xdr:from>
    <xdr:to>
      <xdr:col>7</xdr:col>
      <xdr:colOff>1523365</xdr:colOff>
      <xdr:row>5</xdr:row>
      <xdr:rowOff>44829</xdr:rowOff>
    </xdr:to>
    <xdr:pic>
      <xdr:nvPicPr>
        <xdr:cNvPr id="2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9700" y="177800"/>
          <a:ext cx="2180590" cy="88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0</xdr:row>
      <xdr:rowOff>177800</xdr:rowOff>
    </xdr:from>
    <xdr:to>
      <xdr:col>7</xdr:col>
      <xdr:colOff>1523365</xdr:colOff>
      <xdr:row>5</xdr:row>
      <xdr:rowOff>44829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9700" y="177800"/>
          <a:ext cx="2180590" cy="88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914400</xdr:colOff>
      <xdr:row>0</xdr:row>
      <xdr:rowOff>152400</xdr:rowOff>
    </xdr:from>
    <xdr:to>
      <xdr:col>8</xdr:col>
      <xdr:colOff>8890</xdr:colOff>
      <xdr:row>5</xdr:row>
      <xdr:rowOff>19429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152400"/>
          <a:ext cx="2180590" cy="8830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1054100</xdr:colOff>
      <xdr:row>0</xdr:row>
      <xdr:rowOff>177800</xdr:rowOff>
    </xdr:from>
    <xdr:to>
      <xdr:col>8</xdr:col>
      <xdr:colOff>34290</xdr:colOff>
      <xdr:row>4</xdr:row>
      <xdr:rowOff>189043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64800" y="177800"/>
          <a:ext cx="2066290" cy="83674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787400</xdr:colOff>
      <xdr:row>1</xdr:row>
      <xdr:rowOff>1</xdr:rowOff>
    </xdr:from>
    <xdr:to>
      <xdr:col>8</xdr:col>
      <xdr:colOff>34290</xdr:colOff>
      <xdr:row>5</xdr:row>
      <xdr:rowOff>119243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8100" y="190501"/>
          <a:ext cx="2332990" cy="94474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965201</xdr:colOff>
      <xdr:row>1</xdr:row>
      <xdr:rowOff>0</xdr:rowOff>
    </xdr:from>
    <xdr:to>
      <xdr:col>8</xdr:col>
      <xdr:colOff>17356</xdr:colOff>
      <xdr:row>5</xdr:row>
      <xdr:rowOff>58228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0134" y="186267"/>
          <a:ext cx="2150955" cy="871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3"/>
  <sheetViews>
    <sheetView tabSelected="1" view="pageBreakPreview" zoomScaleSheetLayoutView="100" workbookViewId="0">
      <selection activeCell="C14" sqref="C14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2.42578125" style="9" customWidth="1"/>
    <col min="4" max="4" width="15" style="34" customWidth="1"/>
    <col min="5" max="5" width="20.7109375" style="34" customWidth="1"/>
    <col min="6" max="6" width="2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307"/>
      <c r="C2" s="307"/>
      <c r="D2" s="307"/>
      <c r="E2" s="307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B3" s="307"/>
      <c r="C3" s="307"/>
      <c r="D3" s="307"/>
      <c r="E3" s="307"/>
      <c r="F3" s="156"/>
      <c r="G3" s="156"/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B4" s="307"/>
      <c r="C4" s="307"/>
      <c r="D4" s="307"/>
      <c r="E4" s="307"/>
      <c r="F4" s="156"/>
      <c r="G4" s="156"/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B5" s="307"/>
      <c r="C5" s="307"/>
      <c r="D5" s="307"/>
      <c r="E5" s="307"/>
      <c r="F5" s="156"/>
      <c r="G5" s="156"/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1"/>
      <c r="C7" s="301"/>
      <c r="D7" s="301"/>
      <c r="E7" s="301"/>
      <c r="F7" s="301"/>
      <c r="G7" s="301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6" t="s">
        <v>174</v>
      </c>
      <c r="C8" s="306"/>
      <c r="D8" s="306"/>
      <c r="E8" s="19"/>
      <c r="F8" s="66"/>
      <c r="G8" s="19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6"/>
      <c r="C9" s="306"/>
      <c r="D9" s="306"/>
      <c r="E9" s="19"/>
      <c r="F9" s="66"/>
      <c r="G9" s="19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306"/>
      <c r="C10" s="306"/>
      <c r="D10" s="306"/>
      <c r="E10" s="100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33.950000000000003" customHeight="1">
      <c r="B11" s="17"/>
      <c r="C11" s="246" t="s">
        <v>91</v>
      </c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2"/>
      <c r="C12" s="302"/>
      <c r="D12" s="302"/>
      <c r="E12" s="302"/>
      <c r="F12" s="302"/>
      <c r="G12" s="302"/>
      <c r="H12" s="302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02"/>
      <c r="C13" s="302"/>
      <c r="D13" s="302"/>
      <c r="E13" s="302"/>
      <c r="F13" s="302"/>
      <c r="G13" s="302"/>
      <c r="H13" s="302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s="177" customFormat="1" ht="29.1" customHeight="1" thickBot="1">
      <c r="A14" s="168"/>
      <c r="B14" s="247" t="s">
        <v>77</v>
      </c>
      <c r="C14" s="248" t="s">
        <v>78</v>
      </c>
      <c r="D14" s="249" t="s">
        <v>79</v>
      </c>
      <c r="E14" s="250" t="s">
        <v>80</v>
      </c>
      <c r="F14" s="251"/>
      <c r="G14" s="252"/>
      <c r="H14" s="253"/>
      <c r="P14" s="176"/>
      <c r="Q14" s="174"/>
      <c r="R14" s="174"/>
      <c r="S14" s="174"/>
      <c r="T14" s="174"/>
    </row>
    <row r="15" spans="1:20" s="184" customFormat="1" ht="18" customHeight="1">
      <c r="A15" s="179"/>
      <c r="B15" s="254">
        <v>1</v>
      </c>
      <c r="C15" s="255" t="s">
        <v>88</v>
      </c>
      <c r="D15" s="256"/>
      <c r="E15" s="257">
        <f>EXTERIORES!H48</f>
        <v>0</v>
      </c>
      <c r="F15" s="258"/>
      <c r="G15" s="258"/>
      <c r="H15" s="259"/>
      <c r="P15" s="176"/>
      <c r="Q15" s="185"/>
      <c r="R15" s="185"/>
      <c r="S15" s="185"/>
      <c r="T15" s="185"/>
    </row>
    <row r="16" spans="1:20" s="177" customFormat="1" ht="18" customHeight="1">
      <c r="A16" s="168"/>
      <c r="B16" s="254">
        <v>2</v>
      </c>
      <c r="C16" s="260" t="s">
        <v>115</v>
      </c>
      <c r="D16" s="261"/>
      <c r="E16" s="257">
        <f>'PRIMER NIVEL'!H80</f>
        <v>0</v>
      </c>
      <c r="F16" s="186"/>
      <c r="G16" s="171"/>
      <c r="H16" s="171"/>
      <c r="I16" s="174"/>
      <c r="P16" s="176"/>
      <c r="Q16" s="174"/>
      <c r="R16" s="174"/>
      <c r="S16" s="174"/>
      <c r="T16" s="174"/>
    </row>
    <row r="17" spans="1:20" s="177" customFormat="1" ht="18" customHeight="1">
      <c r="A17" s="168"/>
      <c r="B17" s="254">
        <v>3</v>
      </c>
      <c r="C17" s="260" t="s">
        <v>116</v>
      </c>
      <c r="D17" s="261"/>
      <c r="E17" s="257">
        <f>'SEGUNDO NIVEL'!H86</f>
        <v>0</v>
      </c>
      <c r="F17" s="178"/>
      <c r="G17" s="178"/>
      <c r="H17" s="165"/>
      <c r="I17" s="174"/>
      <c r="J17" s="175"/>
      <c r="K17" s="176"/>
      <c r="L17" s="175"/>
      <c r="M17" s="175"/>
      <c r="N17" s="176"/>
      <c r="O17" s="176"/>
      <c r="P17" s="176"/>
      <c r="Q17" s="174"/>
      <c r="R17" s="174"/>
      <c r="S17" s="174"/>
      <c r="T17" s="174"/>
    </row>
    <row r="18" spans="1:20" s="168" customFormat="1" ht="18" customHeight="1">
      <c r="B18" s="254">
        <v>4</v>
      </c>
      <c r="C18" s="260" t="s">
        <v>117</v>
      </c>
      <c r="D18" s="261"/>
      <c r="E18" s="257">
        <f>'TERCER NIVEL NIVEL'!H63</f>
        <v>0</v>
      </c>
      <c r="F18" s="178"/>
      <c r="G18" s="178"/>
      <c r="H18" s="165"/>
      <c r="I18" s="166"/>
      <c r="J18" s="189"/>
      <c r="K18" s="190"/>
      <c r="L18" s="189"/>
      <c r="M18" s="189"/>
      <c r="N18" s="190"/>
      <c r="O18" s="190"/>
      <c r="P18" s="190"/>
      <c r="Q18" s="166"/>
      <c r="R18" s="166"/>
      <c r="S18" s="166"/>
      <c r="T18" s="166"/>
    </row>
    <row r="19" spans="1:20" s="177" customFormat="1" ht="18" customHeight="1">
      <c r="A19" s="168"/>
      <c r="B19" s="254">
        <v>5</v>
      </c>
      <c r="C19" s="260" t="s">
        <v>118</v>
      </c>
      <c r="D19" s="261"/>
      <c r="E19" s="257">
        <f>'CUARTO NIVEL'!H64</f>
        <v>0</v>
      </c>
      <c r="F19" s="178"/>
      <c r="G19" s="178"/>
      <c r="H19" s="167"/>
      <c r="I19" s="174"/>
      <c r="J19" s="175"/>
      <c r="K19" s="176"/>
      <c r="L19" s="175"/>
      <c r="M19" s="175"/>
      <c r="N19" s="176"/>
      <c r="O19" s="176"/>
      <c r="P19" s="176"/>
      <c r="Q19" s="174"/>
      <c r="R19" s="174"/>
      <c r="S19" s="174"/>
      <c r="T19" s="174"/>
    </row>
    <row r="20" spans="1:20" s="177" customFormat="1" ht="18" customHeight="1">
      <c r="A20" s="168"/>
      <c r="B20" s="254">
        <v>6</v>
      </c>
      <c r="C20" s="260" t="s">
        <v>119</v>
      </c>
      <c r="D20" s="261"/>
      <c r="E20" s="257">
        <f>AZOTEA!H70</f>
        <v>0</v>
      </c>
      <c r="F20" s="178"/>
      <c r="G20" s="178"/>
      <c r="H20" s="167"/>
      <c r="I20" s="174"/>
      <c r="J20" s="175"/>
      <c r="K20" s="176"/>
      <c r="L20" s="175"/>
      <c r="M20" s="175"/>
      <c r="N20" s="176"/>
      <c r="O20" s="176"/>
      <c r="P20" s="176"/>
      <c r="Q20" s="174"/>
      <c r="R20" s="174"/>
      <c r="S20" s="174"/>
      <c r="T20" s="174"/>
    </row>
    <row r="21" spans="1:20" s="177" customFormat="1" ht="18" customHeight="1">
      <c r="A21" s="168"/>
      <c r="B21" s="254">
        <v>7</v>
      </c>
      <c r="C21" s="260" t="s">
        <v>120</v>
      </c>
      <c r="D21" s="261"/>
      <c r="E21" s="257">
        <f>+AZOTEA!H81</f>
        <v>0</v>
      </c>
      <c r="F21" s="178"/>
      <c r="G21" s="178"/>
      <c r="H21" s="167"/>
      <c r="I21" s="174"/>
      <c r="J21" s="175"/>
      <c r="K21" s="176"/>
      <c r="L21" s="175"/>
      <c r="M21" s="175"/>
      <c r="N21" s="176"/>
      <c r="O21" s="176"/>
      <c r="P21" s="176"/>
      <c r="Q21" s="174"/>
      <c r="R21" s="174"/>
      <c r="S21" s="174"/>
      <c r="T21" s="174"/>
    </row>
    <row r="22" spans="1:20" s="177" customFormat="1" ht="18" customHeight="1">
      <c r="A22" s="168"/>
      <c r="B22" s="262"/>
      <c r="C22" s="260"/>
      <c r="D22" s="261"/>
      <c r="E22" s="257"/>
      <c r="F22" s="178"/>
      <c r="G22" s="178"/>
      <c r="H22" s="167"/>
      <c r="I22" s="174"/>
      <c r="J22" s="175"/>
      <c r="K22" s="176"/>
      <c r="L22" s="175"/>
      <c r="M22" s="175"/>
      <c r="N22" s="176"/>
      <c r="O22" s="176"/>
      <c r="P22" s="176"/>
      <c r="Q22" s="174"/>
      <c r="R22" s="174"/>
      <c r="S22" s="174"/>
      <c r="T22" s="174"/>
    </row>
    <row r="23" spans="1:20" s="177" customFormat="1" ht="18" customHeight="1">
      <c r="A23" s="168"/>
      <c r="B23" s="262"/>
      <c r="C23" s="260"/>
      <c r="D23" s="261"/>
      <c r="E23" s="257"/>
      <c r="F23" s="178"/>
      <c r="G23" s="178"/>
      <c r="H23" s="167"/>
      <c r="I23" s="174"/>
      <c r="J23" s="175"/>
      <c r="K23" s="176"/>
      <c r="L23" s="175"/>
      <c r="M23" s="175"/>
      <c r="N23" s="176"/>
      <c r="O23" s="176"/>
      <c r="P23" s="176"/>
      <c r="Q23" s="174"/>
      <c r="R23" s="174"/>
      <c r="S23" s="174"/>
      <c r="T23" s="174"/>
    </row>
    <row r="24" spans="1:20" s="177" customFormat="1" ht="18" customHeight="1">
      <c r="A24" s="168"/>
      <c r="B24" s="263"/>
      <c r="C24" s="264"/>
      <c r="D24" s="265"/>
      <c r="E24" s="266"/>
      <c r="F24" s="166"/>
      <c r="G24" s="166"/>
      <c r="H24" s="167"/>
      <c r="I24" s="174"/>
      <c r="J24" s="175"/>
      <c r="K24" s="176"/>
      <c r="L24" s="175"/>
      <c r="M24" s="175"/>
      <c r="N24" s="176"/>
      <c r="O24" s="176"/>
      <c r="P24" s="176"/>
      <c r="Q24" s="174"/>
      <c r="R24" s="174"/>
      <c r="S24" s="174"/>
      <c r="T24" s="174"/>
    </row>
    <row r="25" spans="1:20" s="168" customFormat="1" ht="18.75" customHeight="1">
      <c r="B25" s="267">
        <v>8</v>
      </c>
      <c r="C25" s="268" t="s">
        <v>81</v>
      </c>
      <c r="D25" s="269" t="s">
        <v>79</v>
      </c>
      <c r="E25" s="270">
        <f>SUM(E15:E24)</f>
        <v>0</v>
      </c>
      <c r="F25" s="178"/>
      <c r="G25" s="178"/>
      <c r="H25" s="165"/>
      <c r="I25" s="166"/>
      <c r="J25" s="189"/>
      <c r="K25" s="190"/>
      <c r="L25" s="189"/>
      <c r="M25" s="189"/>
      <c r="N25" s="190"/>
      <c r="O25" s="190"/>
      <c r="P25" s="190"/>
      <c r="Q25" s="166"/>
      <c r="R25" s="166"/>
      <c r="S25" s="166"/>
      <c r="T25" s="166"/>
    </row>
    <row r="26" spans="1:20" s="1" customFormat="1" ht="18.75" customHeight="1">
      <c r="B26" s="280">
        <f>B25+0.01</f>
        <v>8.01</v>
      </c>
      <c r="C26" s="281" t="s">
        <v>82</v>
      </c>
      <c r="D26" s="282">
        <v>0.1</v>
      </c>
      <c r="E26" s="283">
        <f>D26*E25</f>
        <v>0</v>
      </c>
      <c r="F26" s="48"/>
      <c r="G26" s="48"/>
      <c r="H26" s="49"/>
      <c r="I26" s="46"/>
      <c r="J26" s="284"/>
      <c r="K26" s="65"/>
      <c r="L26" s="284"/>
      <c r="M26" s="284"/>
      <c r="N26" s="65"/>
      <c r="O26" s="65"/>
      <c r="P26" s="65"/>
      <c r="Q26" s="46"/>
      <c r="R26" s="46"/>
      <c r="S26" s="46"/>
      <c r="T26" s="46"/>
    </row>
    <row r="27" spans="1:20" s="24" customFormat="1" ht="18" customHeight="1">
      <c r="B27" s="280">
        <f t="shared" ref="B27:B31" si="0">B26+0.01</f>
        <v>8.02</v>
      </c>
      <c r="C27" s="281" t="s">
        <v>17</v>
      </c>
      <c r="D27" s="282">
        <v>3.5000000000000003E-2</v>
      </c>
      <c r="E27" s="283">
        <f>D27*E25</f>
        <v>0</v>
      </c>
      <c r="F27" s="48"/>
      <c r="G27" s="48"/>
      <c r="H27" s="49"/>
      <c r="I27" s="46"/>
      <c r="J27" s="22"/>
      <c r="K27" s="50"/>
      <c r="L27" s="49"/>
      <c r="M27" s="50"/>
      <c r="N27" s="50"/>
      <c r="O27" s="50"/>
      <c r="P27" s="50"/>
      <c r="Q27" s="50"/>
      <c r="R27" s="50"/>
      <c r="S27" s="50"/>
      <c r="T27" s="50"/>
    </row>
    <row r="28" spans="1:20" s="24" customFormat="1" ht="18.75" customHeight="1">
      <c r="B28" s="280">
        <f t="shared" si="0"/>
        <v>8.0299999999999994</v>
      </c>
      <c r="C28" s="281" t="s">
        <v>83</v>
      </c>
      <c r="D28" s="282">
        <v>2.5000000000000001E-2</v>
      </c>
      <c r="E28" s="283">
        <f>D28*E25</f>
        <v>0</v>
      </c>
      <c r="F28" s="48"/>
      <c r="G28" s="48"/>
      <c r="H28" s="22"/>
      <c r="I28" s="46"/>
      <c r="J28" s="22"/>
      <c r="K28" s="50"/>
      <c r="L28" s="49"/>
      <c r="M28" s="50"/>
      <c r="N28" s="50"/>
      <c r="O28" s="50"/>
      <c r="P28" s="50"/>
      <c r="Q28" s="50"/>
      <c r="R28" s="50"/>
      <c r="S28" s="50"/>
      <c r="T28" s="50"/>
    </row>
    <row r="29" spans="1:20" s="24" customFormat="1" ht="18.75" customHeight="1">
      <c r="B29" s="280">
        <f t="shared" si="0"/>
        <v>8.0399999999999991</v>
      </c>
      <c r="C29" s="281" t="s">
        <v>11</v>
      </c>
      <c r="D29" s="282">
        <v>0.04</v>
      </c>
      <c r="E29" s="283">
        <f>D29*E25</f>
        <v>0</v>
      </c>
      <c r="F29" s="48"/>
      <c r="G29" s="48"/>
      <c r="H29" s="49"/>
      <c r="I29" s="46"/>
      <c r="J29" s="22"/>
      <c r="K29" s="50"/>
      <c r="L29" s="49"/>
      <c r="M29" s="50"/>
      <c r="N29" s="50"/>
      <c r="O29" s="50"/>
      <c r="P29" s="50"/>
      <c r="Q29" s="50"/>
      <c r="R29" s="50"/>
      <c r="S29" s="50"/>
      <c r="T29" s="50"/>
    </row>
    <row r="30" spans="1:20" s="24" customFormat="1" ht="18.75" customHeight="1">
      <c r="B30" s="280">
        <f t="shared" si="0"/>
        <v>8.0499999999999989</v>
      </c>
      <c r="C30" s="281" t="s">
        <v>89</v>
      </c>
      <c r="D30" s="282">
        <v>0.02</v>
      </c>
      <c r="E30" s="283">
        <f>D30*E25</f>
        <v>0</v>
      </c>
      <c r="F30" s="48"/>
      <c r="G30" s="48"/>
      <c r="H30" s="49"/>
      <c r="I30" s="46"/>
      <c r="J30" s="22"/>
      <c r="K30" s="50"/>
      <c r="L30" s="49"/>
      <c r="M30" s="50"/>
      <c r="N30" s="50"/>
      <c r="O30" s="50"/>
      <c r="P30" s="50"/>
      <c r="Q30" s="50"/>
      <c r="R30" s="50"/>
      <c r="S30" s="50"/>
      <c r="T30" s="50"/>
    </row>
    <row r="31" spans="1:20" s="24" customFormat="1" ht="18.75" customHeight="1">
      <c r="B31" s="280">
        <f t="shared" si="0"/>
        <v>8.0599999999999987</v>
      </c>
      <c r="C31" s="281" t="s">
        <v>84</v>
      </c>
      <c r="D31" s="282">
        <v>0.05</v>
      </c>
      <c r="E31" s="283">
        <f>D31*E25</f>
        <v>0</v>
      </c>
      <c r="F31" s="48"/>
      <c r="G31" s="48"/>
      <c r="H31" s="49"/>
      <c r="I31" s="46"/>
      <c r="J31" s="22"/>
      <c r="K31" s="50"/>
      <c r="L31" s="49"/>
      <c r="M31" s="50"/>
      <c r="N31" s="50"/>
      <c r="O31" s="50"/>
      <c r="P31" s="50"/>
      <c r="Q31" s="50"/>
      <c r="R31" s="50"/>
      <c r="S31" s="50"/>
      <c r="T31" s="50"/>
    </row>
    <row r="32" spans="1:20" s="179" customFormat="1" ht="18.75" customHeight="1">
      <c r="B32" s="271"/>
      <c r="C32" s="272"/>
      <c r="D32" s="274"/>
      <c r="E32" s="273"/>
      <c r="F32" s="178"/>
      <c r="G32" s="178"/>
      <c r="H32" s="165"/>
      <c r="I32" s="166"/>
      <c r="J32" s="167"/>
      <c r="K32" s="188"/>
      <c r="L32" s="165"/>
      <c r="M32" s="188"/>
      <c r="N32" s="188"/>
      <c r="O32" s="188"/>
      <c r="P32" s="188"/>
      <c r="Q32" s="188"/>
      <c r="R32" s="188"/>
      <c r="S32" s="188"/>
      <c r="T32" s="188"/>
    </row>
    <row r="33" spans="2:20" s="179" customFormat="1" ht="18.75" customHeight="1">
      <c r="B33" s="267">
        <v>10</v>
      </c>
      <c r="C33" s="268" t="s">
        <v>85</v>
      </c>
      <c r="D33" s="275">
        <v>0.1</v>
      </c>
      <c r="E33" s="270">
        <f>SUM(E25:E31)</f>
        <v>0</v>
      </c>
      <c r="F33" s="178"/>
      <c r="G33" s="178"/>
      <c r="H33" s="165"/>
      <c r="I33" s="166"/>
      <c r="J33" s="167"/>
      <c r="K33" s="188"/>
      <c r="L33" s="165"/>
      <c r="M33" s="188"/>
      <c r="N33" s="188"/>
      <c r="O33" s="188"/>
      <c r="P33" s="188"/>
      <c r="Q33" s="188"/>
      <c r="R33" s="188"/>
      <c r="S33" s="188"/>
      <c r="T33" s="188"/>
    </row>
    <row r="34" spans="2:20" s="24" customFormat="1" ht="32.25" customHeight="1">
      <c r="B34" s="280"/>
      <c r="C34" s="281" t="s">
        <v>86</v>
      </c>
      <c r="D34" s="282">
        <v>0.18</v>
      </c>
      <c r="E34" s="285">
        <f>D34*E26</f>
        <v>0</v>
      </c>
      <c r="F34" s="48"/>
      <c r="G34" s="48"/>
      <c r="H34" s="49"/>
      <c r="I34" s="46"/>
      <c r="J34" s="22"/>
      <c r="K34" s="50"/>
      <c r="L34" s="49"/>
      <c r="M34" s="50"/>
      <c r="N34" s="50"/>
      <c r="O34" s="50"/>
      <c r="P34" s="50"/>
      <c r="Q34" s="50"/>
      <c r="R34" s="50"/>
      <c r="S34" s="50"/>
      <c r="T34" s="50"/>
    </row>
    <row r="35" spans="2:20" s="168" customFormat="1" ht="18" customHeight="1" thickBot="1">
      <c r="B35" s="276"/>
      <c r="C35" s="277"/>
      <c r="D35" s="278"/>
      <c r="E35" s="279"/>
      <c r="F35" s="164"/>
      <c r="G35" s="164"/>
      <c r="H35" s="165"/>
      <c r="I35" s="166"/>
      <c r="J35" s="167"/>
      <c r="K35" s="166"/>
      <c r="L35" s="167"/>
      <c r="M35" s="166"/>
      <c r="N35" s="166"/>
      <c r="O35" s="166"/>
      <c r="P35" s="166"/>
      <c r="Q35" s="166"/>
      <c r="R35" s="166"/>
      <c r="S35" s="166"/>
      <c r="T35" s="166"/>
    </row>
    <row r="36" spans="2:20" s="292" customFormat="1" ht="24.95" customHeight="1" thickBot="1">
      <c r="B36" s="286">
        <v>11</v>
      </c>
      <c r="C36" s="287" t="s">
        <v>87</v>
      </c>
      <c r="D36" s="288"/>
      <c r="E36" s="289">
        <f>SUM(E33:E35)</f>
        <v>0</v>
      </c>
      <c r="F36" s="290"/>
      <c r="G36" s="290"/>
      <c r="H36" s="291"/>
      <c r="J36" s="293"/>
      <c r="L36" s="293"/>
    </row>
    <row r="37" spans="2:20" s="132" customFormat="1" ht="18" customHeight="1">
      <c r="B37" s="163"/>
      <c r="C37" s="163"/>
      <c r="D37" s="163"/>
      <c r="E37" s="163"/>
      <c r="F37" s="137"/>
      <c r="G37" s="137"/>
      <c r="H37" s="134"/>
      <c r="I37" s="135"/>
      <c r="J37" s="134"/>
      <c r="K37" s="135"/>
      <c r="L37" s="134"/>
      <c r="M37" s="135"/>
      <c r="N37" s="135"/>
      <c r="O37" s="135"/>
      <c r="P37" s="135"/>
      <c r="Q37" s="135"/>
      <c r="R37" s="135"/>
      <c r="S37" s="135"/>
      <c r="T37" s="135"/>
    </row>
    <row r="38" spans="2:20" s="132" customFormat="1" ht="18" customHeight="1">
      <c r="B38" s="133"/>
      <c r="C38" s="135"/>
      <c r="D38" s="36"/>
      <c r="E38" s="136"/>
      <c r="F38" s="137"/>
      <c r="G38" s="137"/>
      <c r="H38" s="134"/>
      <c r="I38" s="135"/>
      <c r="J38" s="134"/>
      <c r="K38" s="135"/>
      <c r="L38" s="134"/>
      <c r="M38" s="135"/>
      <c r="N38" s="135"/>
      <c r="O38" s="135"/>
      <c r="P38" s="135"/>
      <c r="Q38" s="135"/>
      <c r="R38" s="135"/>
      <c r="S38" s="135"/>
      <c r="T38" s="135"/>
    </row>
    <row r="39" spans="2:20" s="132" customFormat="1" ht="18" customHeight="1">
      <c r="B39" s="133"/>
      <c r="C39" s="135"/>
      <c r="D39" s="133"/>
      <c r="E39" s="136"/>
      <c r="F39" s="137"/>
      <c r="G39" s="137"/>
      <c r="H39" s="134"/>
      <c r="I39" s="135"/>
      <c r="J39" s="134"/>
      <c r="K39" s="135"/>
      <c r="L39" s="134"/>
      <c r="M39" s="135"/>
      <c r="N39" s="135"/>
      <c r="O39" s="135"/>
      <c r="P39" s="135"/>
      <c r="Q39" s="135"/>
      <c r="R39" s="135"/>
      <c r="S39" s="135"/>
      <c r="T39" s="135"/>
    </row>
    <row r="40" spans="2:20" s="132" customFormat="1" ht="18" customHeight="1">
      <c r="B40" s="133"/>
      <c r="C40" s="135"/>
      <c r="D40" s="133"/>
      <c r="E40" s="136"/>
      <c r="F40" s="137"/>
      <c r="G40" s="137"/>
      <c r="H40" s="134"/>
      <c r="I40" s="135"/>
      <c r="J40" s="134"/>
      <c r="K40" s="135"/>
      <c r="L40" s="134"/>
      <c r="M40" s="135"/>
      <c r="N40" s="135"/>
      <c r="O40" s="135"/>
      <c r="P40" s="135"/>
      <c r="Q40" s="135"/>
      <c r="R40" s="135"/>
      <c r="S40" s="135"/>
      <c r="T40" s="135"/>
    </row>
    <row r="41" spans="2:20" s="132" customFormat="1" ht="18" customHeight="1">
      <c r="B41" s="133"/>
      <c r="C41" s="135"/>
      <c r="D41" s="133"/>
      <c r="E41" s="136"/>
      <c r="F41" s="137"/>
      <c r="G41" s="137"/>
      <c r="H41" s="134"/>
      <c r="I41" s="135"/>
      <c r="J41" s="134"/>
      <c r="K41" s="135"/>
      <c r="L41" s="134"/>
      <c r="M41" s="135"/>
      <c r="N41" s="135"/>
      <c r="O41" s="135"/>
      <c r="P41" s="135"/>
      <c r="Q41" s="135"/>
      <c r="R41" s="135"/>
      <c r="S41" s="135"/>
      <c r="T41" s="135"/>
    </row>
    <row r="42" spans="2:20" s="132" customFormat="1" ht="18" customHeight="1">
      <c r="B42" s="133"/>
      <c r="C42" s="135"/>
      <c r="D42" s="133"/>
      <c r="E42" s="136"/>
      <c r="F42" s="137"/>
      <c r="G42" s="137"/>
      <c r="H42" s="134"/>
      <c r="I42" s="135"/>
      <c r="J42" s="134"/>
      <c r="K42" s="135"/>
      <c r="L42" s="134"/>
      <c r="M42" s="135"/>
      <c r="N42" s="135"/>
      <c r="O42" s="135"/>
      <c r="P42" s="135"/>
      <c r="Q42" s="135"/>
      <c r="R42" s="135"/>
      <c r="S42" s="135"/>
      <c r="T42" s="135"/>
    </row>
    <row r="43" spans="2:20" s="132" customFormat="1" ht="18" customHeight="1">
      <c r="B43" s="133"/>
      <c r="C43" s="135"/>
      <c r="D43" s="133"/>
      <c r="E43" s="136"/>
      <c r="F43" s="137"/>
      <c r="G43" s="137"/>
      <c r="H43" s="134"/>
      <c r="I43" s="135"/>
      <c r="J43" s="134"/>
      <c r="K43" s="135"/>
      <c r="L43" s="134"/>
      <c r="M43" s="135"/>
      <c r="N43" s="135"/>
      <c r="O43" s="135"/>
      <c r="P43" s="135"/>
      <c r="Q43" s="135"/>
      <c r="R43" s="135"/>
      <c r="S43" s="135"/>
      <c r="T43" s="135"/>
    </row>
    <row r="44" spans="2:20" s="132" customFormat="1" ht="18" customHeight="1">
      <c r="B44" s="133"/>
      <c r="C44" s="135"/>
      <c r="D44" s="133"/>
      <c r="E44" s="136"/>
      <c r="F44" s="137"/>
      <c r="G44" s="137"/>
      <c r="H44" s="134"/>
      <c r="I44" s="135"/>
      <c r="J44" s="134"/>
      <c r="K44" s="135"/>
      <c r="L44" s="134"/>
      <c r="M44" s="135"/>
      <c r="N44" s="135"/>
      <c r="O44" s="135"/>
      <c r="P44" s="135"/>
      <c r="Q44" s="135"/>
      <c r="R44" s="135"/>
      <c r="S44" s="135"/>
      <c r="T44" s="135"/>
    </row>
    <row r="45" spans="2:20" s="132" customFormat="1" ht="18" customHeight="1">
      <c r="B45" s="36"/>
      <c r="C45" s="44"/>
      <c r="D45" s="36"/>
      <c r="E45" s="35"/>
      <c r="F45" s="48"/>
      <c r="G45" s="48"/>
      <c r="H45" s="49"/>
      <c r="I45" s="135"/>
      <c r="J45" s="134"/>
      <c r="K45" s="135"/>
      <c r="L45" s="134"/>
      <c r="M45" s="135"/>
      <c r="N45" s="135"/>
      <c r="O45" s="135"/>
      <c r="P45" s="135"/>
      <c r="Q45" s="135"/>
      <c r="R45" s="135"/>
      <c r="S45" s="135"/>
      <c r="T45" s="135"/>
    </row>
    <row r="46" spans="2:20" s="24" customFormat="1" ht="18.75" customHeight="1">
      <c r="B46" s="36"/>
      <c r="C46" s="129"/>
      <c r="D46" s="36"/>
      <c r="E46" s="35"/>
      <c r="F46" s="48"/>
      <c r="G46" s="48"/>
      <c r="H46" s="49"/>
      <c r="I46" s="46"/>
      <c r="J46" s="22"/>
      <c r="K46" s="50"/>
      <c r="L46" s="49"/>
      <c r="M46" s="50"/>
      <c r="N46" s="50"/>
      <c r="O46" s="50"/>
      <c r="P46" s="50"/>
      <c r="Q46" s="50"/>
      <c r="R46" s="50"/>
      <c r="S46" s="50"/>
      <c r="T46" s="50"/>
    </row>
    <row r="47" spans="2:20" s="24" customFormat="1" ht="18.95" customHeight="1">
      <c r="B47" s="126"/>
      <c r="C47" s="50"/>
      <c r="D47" s="126"/>
      <c r="E47" s="80"/>
      <c r="F47" s="69"/>
      <c r="G47" s="81"/>
      <c r="H47" s="49"/>
      <c r="I47" s="50"/>
    </row>
    <row r="48" spans="2:20" s="132" customFormat="1" ht="18.95" customHeight="1">
      <c r="B48" s="133"/>
      <c r="C48" s="135"/>
      <c r="D48" s="133"/>
      <c r="E48" s="136"/>
      <c r="F48" s="137"/>
      <c r="G48" s="137"/>
      <c r="H48" s="134"/>
      <c r="I48" s="135"/>
      <c r="J48" s="140"/>
      <c r="K48" s="140"/>
    </row>
    <row r="49" spans="1:20" s="132" customFormat="1" ht="18.95" customHeight="1">
      <c r="B49" s="133"/>
      <c r="C49" s="135"/>
      <c r="D49" s="133"/>
      <c r="E49" s="136"/>
      <c r="F49" s="137"/>
      <c r="G49" s="137"/>
      <c r="H49" s="134"/>
      <c r="I49" s="135"/>
      <c r="J49" s="140"/>
      <c r="K49" s="140"/>
    </row>
    <row r="50" spans="1:20" s="132" customFormat="1" ht="18.95" customHeight="1">
      <c r="B50" s="36"/>
      <c r="C50" s="44"/>
      <c r="D50" s="36"/>
      <c r="E50" s="35"/>
      <c r="F50" s="48"/>
      <c r="G50" s="48"/>
      <c r="H50" s="49"/>
      <c r="I50" s="135"/>
      <c r="J50" s="140"/>
      <c r="K50" s="140"/>
    </row>
    <row r="51" spans="1:20" s="24" customFormat="1" ht="15.75" customHeight="1">
      <c r="B51" s="36"/>
      <c r="C51" s="44"/>
      <c r="D51" s="36"/>
      <c r="E51" s="35"/>
      <c r="F51" s="48"/>
      <c r="G51" s="48"/>
      <c r="H51" s="49"/>
      <c r="I51" s="46"/>
      <c r="J51" s="22"/>
      <c r="K51" s="50"/>
      <c r="L51" s="49"/>
      <c r="M51" s="50"/>
      <c r="N51" s="50"/>
      <c r="O51" s="50"/>
      <c r="P51" s="50"/>
      <c r="Q51" s="50"/>
      <c r="R51" s="50"/>
      <c r="S51" s="50"/>
      <c r="T51" s="50"/>
    </row>
    <row r="52" spans="1:20" s="10" customFormat="1" ht="20.100000000000001" customHeight="1">
      <c r="A52" s="24"/>
      <c r="B52" s="126"/>
      <c r="C52" s="50"/>
      <c r="D52" s="126"/>
      <c r="E52" s="80"/>
      <c r="F52" s="81"/>
      <c r="G52" s="126"/>
      <c r="H52" s="81"/>
      <c r="I52" s="25"/>
      <c r="K52" s="63"/>
    </row>
    <row r="53" spans="1:20" s="10" customFormat="1" ht="14.25" customHeight="1">
      <c r="A53" s="24"/>
      <c r="B53" s="36"/>
      <c r="C53" s="50"/>
      <c r="D53" s="36"/>
      <c r="E53" s="35"/>
      <c r="F53" s="48"/>
      <c r="G53" s="36"/>
      <c r="H53" s="48"/>
      <c r="I53" s="25"/>
    </row>
    <row r="54" spans="1:20" s="10" customFormat="1" ht="23.1" customHeight="1">
      <c r="A54" s="24"/>
      <c r="B54" s="126"/>
      <c r="C54" s="50"/>
      <c r="D54" s="126"/>
      <c r="E54" s="80"/>
      <c r="F54" s="81"/>
      <c r="G54" s="81"/>
      <c r="H54" s="81"/>
      <c r="I54" s="25"/>
      <c r="J54" s="63"/>
    </row>
    <row r="55" spans="1:20" s="10" customFormat="1" ht="14.25" customHeight="1">
      <c r="A55" s="24"/>
      <c r="B55" s="126"/>
      <c r="C55" s="50"/>
      <c r="D55" s="126"/>
      <c r="E55" s="80"/>
      <c r="F55" s="81"/>
      <c r="G55" s="81"/>
      <c r="H55" s="81"/>
      <c r="I55" s="25"/>
      <c r="J55" s="63"/>
    </row>
    <row r="56" spans="1:20" s="10" customFormat="1" ht="20.100000000000001" customHeight="1">
      <c r="A56" s="24"/>
      <c r="B56" s="36"/>
      <c r="C56" s="46"/>
      <c r="D56" s="36"/>
      <c r="E56" s="82"/>
      <c r="F56" s="48"/>
      <c r="G56" s="48"/>
      <c r="H56" s="48"/>
      <c r="I56" s="8"/>
    </row>
    <row r="57" spans="1:20" ht="20.100000000000001" customHeight="1">
      <c r="B57" s="36"/>
      <c r="C57" s="46"/>
      <c r="D57" s="36"/>
      <c r="E57" s="82"/>
      <c r="F57" s="48"/>
      <c r="G57" s="48"/>
      <c r="H57" s="48"/>
      <c r="I57" s="8"/>
      <c r="K57" s="33"/>
    </row>
    <row r="58" spans="1:20" ht="20.100000000000001" customHeight="1">
      <c r="B58" s="36"/>
      <c r="C58" s="46"/>
      <c r="D58" s="36"/>
      <c r="E58" s="82"/>
      <c r="F58" s="48"/>
      <c r="G58" s="48"/>
      <c r="H58" s="48"/>
      <c r="I58" s="8"/>
      <c r="K58" s="33"/>
    </row>
    <row r="59" spans="1:20" ht="20.100000000000001" customHeight="1">
      <c r="B59" s="36"/>
      <c r="C59" s="46"/>
      <c r="D59" s="36"/>
      <c r="E59" s="82"/>
      <c r="F59" s="48"/>
      <c r="G59" s="48"/>
      <c r="H59" s="48"/>
      <c r="I59" s="8"/>
      <c r="K59" s="33"/>
    </row>
    <row r="60" spans="1:20" ht="20.100000000000001" customHeight="1">
      <c r="B60" s="36"/>
      <c r="C60" s="46"/>
      <c r="D60" s="36"/>
      <c r="E60" s="82"/>
      <c r="F60" s="48"/>
      <c r="G60" s="48"/>
      <c r="H60" s="48"/>
      <c r="I60" s="8"/>
      <c r="K60" s="33"/>
    </row>
    <row r="61" spans="1:20" s="95" customFormat="1" ht="20.100000000000001" customHeight="1">
      <c r="A61" s="1"/>
      <c r="B61" s="36"/>
      <c r="C61" s="46"/>
      <c r="D61" s="36"/>
      <c r="E61" s="82"/>
      <c r="F61" s="48"/>
      <c r="G61" s="48"/>
      <c r="H61" s="48"/>
      <c r="I61" s="46"/>
      <c r="J61" s="65"/>
      <c r="K61" s="65"/>
      <c r="L61" s="1"/>
      <c r="M61" s="1"/>
      <c r="N61" s="1"/>
      <c r="O61" s="1"/>
      <c r="P61" s="1"/>
    </row>
    <row r="62" spans="1:20" s="95" customFormat="1">
      <c r="A62" s="1"/>
      <c r="B62" s="36"/>
      <c r="C62" s="46"/>
      <c r="D62" s="36"/>
      <c r="E62" s="82"/>
      <c r="F62" s="48"/>
      <c r="G62" s="48"/>
      <c r="H62" s="48"/>
      <c r="I62" s="46"/>
      <c r="J62" s="65"/>
      <c r="K62" s="65"/>
      <c r="L62" s="1"/>
      <c r="M62" s="1"/>
      <c r="N62" s="1"/>
      <c r="O62" s="1"/>
      <c r="P62" s="1"/>
    </row>
    <row r="63" spans="1:20" ht="19.350000000000001" customHeight="1">
      <c r="B63" s="83"/>
      <c r="C63" s="84"/>
      <c r="D63" s="83"/>
      <c r="E63" s="85"/>
      <c r="F63" s="86"/>
      <c r="G63" s="86"/>
      <c r="H63" s="86"/>
      <c r="I63" s="8"/>
      <c r="K63" s="11"/>
    </row>
    <row r="64" spans="1:20" ht="15.75">
      <c r="B64" s="22"/>
      <c r="C64" s="84"/>
      <c r="D64" s="36"/>
      <c r="E64" s="35"/>
      <c r="F64" s="48"/>
      <c r="G64" s="22"/>
      <c r="H64" s="22"/>
      <c r="I64" s="8"/>
      <c r="J64" s="9"/>
    </row>
    <row r="65" spans="1:11" ht="20.100000000000001" customHeight="1">
      <c r="B65" s="87"/>
      <c r="C65" s="155"/>
      <c r="D65" s="87"/>
      <c r="E65" s="89"/>
      <c r="F65" s="90"/>
      <c r="G65" s="90"/>
      <c r="H65" s="90"/>
      <c r="I65" s="8"/>
      <c r="J65" s="9"/>
    </row>
    <row r="66" spans="1:11" ht="15.75">
      <c r="C66" s="98"/>
      <c r="D66" s="8"/>
      <c r="E66" s="8"/>
      <c r="F66" s="72"/>
      <c r="G66" s="8"/>
      <c r="H66" s="8"/>
      <c r="I66" s="8"/>
      <c r="J66" s="9"/>
    </row>
    <row r="67" spans="1:11" ht="15" customHeight="1">
      <c r="B67" s="45"/>
      <c r="D67" s="101"/>
      <c r="E67" s="96"/>
      <c r="F67" s="96"/>
      <c r="G67" s="96"/>
      <c r="H67" s="8"/>
      <c r="I67" s="8"/>
      <c r="J67" s="9"/>
    </row>
    <row r="68" spans="1:11">
      <c r="B68" s="45"/>
      <c r="C68" s="96"/>
      <c r="D68" s="8"/>
      <c r="E68" s="8"/>
      <c r="F68" s="72"/>
      <c r="G68" s="8"/>
      <c r="H68" s="8"/>
      <c r="I68" s="8"/>
      <c r="J68" s="9"/>
    </row>
    <row r="69" spans="1:11">
      <c r="A69" s="46"/>
      <c r="B69" s="48"/>
      <c r="C69" s="8"/>
      <c r="D69" s="46"/>
      <c r="E69" s="46"/>
      <c r="F69" s="69"/>
      <c r="G69" s="46"/>
      <c r="H69" s="46"/>
      <c r="I69" s="8"/>
      <c r="J69" s="9"/>
    </row>
    <row r="70" spans="1:11" ht="15.75">
      <c r="A70" s="46"/>
      <c r="B70" s="17"/>
      <c r="C70" s="46"/>
      <c r="D70" s="19"/>
      <c r="E70" s="19"/>
      <c r="F70" s="66"/>
      <c r="G70" s="19"/>
      <c r="H70" s="20"/>
      <c r="I70" s="8"/>
      <c r="J70" s="9"/>
    </row>
    <row r="71" spans="1:11" ht="15.75">
      <c r="A71" s="46"/>
      <c r="B71" s="126"/>
      <c r="C71" s="18"/>
      <c r="D71" s="126"/>
      <c r="E71" s="80"/>
      <c r="F71" s="69"/>
      <c r="G71" s="81"/>
      <c r="H71" s="49"/>
      <c r="I71" s="25"/>
      <c r="J71" s="9"/>
    </row>
    <row r="72" spans="1:11" ht="16.350000000000001" customHeight="1">
      <c r="A72" s="46"/>
      <c r="B72" s="36"/>
      <c r="C72" s="50"/>
      <c r="D72" s="36"/>
      <c r="E72" s="35"/>
      <c r="F72" s="79"/>
      <c r="G72" s="48"/>
      <c r="H72" s="22"/>
      <c r="I72" s="10"/>
      <c r="J72" s="9"/>
    </row>
    <row r="73" spans="1:11" ht="17.100000000000001" customHeight="1">
      <c r="A73" s="46"/>
      <c r="B73" s="36"/>
      <c r="C73" s="46"/>
      <c r="D73" s="36"/>
      <c r="E73" s="35"/>
      <c r="F73" s="70"/>
      <c r="G73" s="48"/>
      <c r="H73" s="22"/>
      <c r="I73" s="10"/>
      <c r="J73" s="9"/>
    </row>
    <row r="74" spans="1:11" ht="15.6" customHeight="1">
      <c r="A74" s="46"/>
      <c r="B74" s="36"/>
      <c r="C74" s="1"/>
      <c r="D74" s="36"/>
      <c r="E74" s="35"/>
      <c r="F74" s="70"/>
      <c r="G74" s="48"/>
      <c r="H74" s="22"/>
      <c r="I74" s="10"/>
      <c r="J74" s="9"/>
    </row>
    <row r="75" spans="1:11" ht="15.75">
      <c r="A75" s="46"/>
      <c r="B75" s="36"/>
      <c r="C75" s="1"/>
      <c r="D75" s="19"/>
      <c r="E75" s="35"/>
      <c r="F75" s="70"/>
      <c r="G75" s="48"/>
      <c r="H75" s="22"/>
      <c r="I75" s="10"/>
      <c r="J75" s="9"/>
    </row>
    <row r="76" spans="1:11" ht="15.75">
      <c r="A76" s="46"/>
      <c r="B76" s="75"/>
      <c r="C76" s="1"/>
      <c r="D76" s="19"/>
      <c r="E76" s="19"/>
      <c r="F76" s="66"/>
      <c r="G76" s="19"/>
      <c r="H76" s="21"/>
      <c r="I76" s="10"/>
      <c r="J76" s="8"/>
      <c r="K76" s="8"/>
    </row>
    <row r="77" spans="1:11" ht="15.75">
      <c r="A77" s="46"/>
      <c r="B77" s="75"/>
      <c r="C77" s="75"/>
      <c r="D77" s="19"/>
      <c r="E77" s="19"/>
      <c r="F77" s="66"/>
      <c r="G77" s="19"/>
      <c r="H77" s="21"/>
      <c r="I77" s="10"/>
      <c r="J77" s="8"/>
      <c r="K77" s="8"/>
    </row>
    <row r="78" spans="1:11" ht="15.75">
      <c r="A78" s="46"/>
      <c r="B78" s="75"/>
      <c r="C78" s="75"/>
      <c r="D78" s="127"/>
      <c r="E78" s="19"/>
      <c r="F78" s="66"/>
      <c r="G78" s="19"/>
      <c r="H78" s="21"/>
      <c r="I78" s="10"/>
      <c r="J78" s="8"/>
      <c r="K78" s="8"/>
    </row>
    <row r="79" spans="1:11" ht="15.75">
      <c r="A79" s="46"/>
      <c r="B79" s="75"/>
      <c r="C79" s="75"/>
      <c r="D79" s="19"/>
      <c r="E79" s="94"/>
      <c r="F79" s="76"/>
      <c r="G79" s="76"/>
      <c r="H79" s="21"/>
      <c r="I79" s="10"/>
      <c r="J79" s="8"/>
      <c r="K79" s="8"/>
    </row>
    <row r="80" spans="1:11" ht="20.25">
      <c r="A80" s="46"/>
      <c r="B80" s="17"/>
      <c r="C80" s="75"/>
      <c r="D80" s="93"/>
      <c r="E80" s="19"/>
      <c r="F80" s="66"/>
      <c r="G80" s="19"/>
      <c r="H80" s="20"/>
      <c r="I80" s="10"/>
      <c r="J80" s="8"/>
      <c r="K80" s="8"/>
    </row>
    <row r="81" spans="1:11" ht="15.6" customHeight="1">
      <c r="A81" s="50"/>
      <c r="B81" s="93"/>
      <c r="C81" s="18"/>
      <c r="D81" s="93"/>
      <c r="E81" s="93"/>
      <c r="F81" s="93"/>
      <c r="G81" s="93"/>
      <c r="H81" s="93"/>
      <c r="I81" s="24"/>
      <c r="J81" s="8"/>
      <c r="K81" s="8"/>
    </row>
    <row r="82" spans="1:11" ht="15.6" customHeight="1">
      <c r="A82" s="46"/>
      <c r="B82" s="93"/>
      <c r="C82" s="93"/>
      <c r="D82" s="27"/>
      <c r="E82" s="93"/>
      <c r="F82" s="93"/>
      <c r="G82" s="93"/>
      <c r="H82" s="93"/>
      <c r="I82" s="24"/>
      <c r="J82" s="8"/>
      <c r="K82" s="8"/>
    </row>
    <row r="83" spans="1:11" ht="20.25">
      <c r="A83" s="46"/>
      <c r="B83" s="17"/>
      <c r="C83" s="93"/>
      <c r="D83" s="78"/>
      <c r="E83" s="28"/>
      <c r="F83" s="67"/>
      <c r="G83" s="27"/>
      <c r="H83" s="20"/>
      <c r="I83" s="10"/>
      <c r="J83" s="8"/>
      <c r="K83" s="8"/>
    </row>
    <row r="84" spans="1:11" ht="15.75">
      <c r="A84" s="50"/>
      <c r="B84" s="127"/>
      <c r="C84" s="26"/>
      <c r="D84" s="36"/>
      <c r="E84" s="19"/>
      <c r="F84" s="78"/>
      <c r="G84" s="78"/>
      <c r="H84" s="21"/>
      <c r="I84" s="10"/>
      <c r="J84" s="8"/>
      <c r="K84" s="8"/>
    </row>
    <row r="85" spans="1:11" ht="15.75">
      <c r="A85" s="46"/>
      <c r="B85" s="22"/>
      <c r="C85" s="19"/>
      <c r="D85" s="36"/>
      <c r="E85" s="35"/>
      <c r="F85" s="69"/>
      <c r="G85" s="46"/>
      <c r="H85" s="46"/>
      <c r="I85" s="10"/>
      <c r="J85" s="8"/>
      <c r="K85" s="8"/>
    </row>
    <row r="86" spans="1:11" ht="15.75">
      <c r="A86" s="46"/>
      <c r="B86" s="22"/>
      <c r="C86" s="46"/>
      <c r="D86" s="36"/>
      <c r="E86" s="35"/>
      <c r="F86" s="69"/>
      <c r="G86" s="35"/>
      <c r="H86" s="35"/>
      <c r="I86" s="10"/>
      <c r="J86" s="8"/>
      <c r="K86" s="8"/>
    </row>
    <row r="87" spans="1:11" ht="15.75">
      <c r="A87" s="46"/>
      <c r="B87" s="126"/>
      <c r="C87" s="35"/>
      <c r="D87" s="36"/>
      <c r="E87" s="35"/>
      <c r="F87" s="48"/>
      <c r="G87" s="48"/>
      <c r="H87" s="49"/>
      <c r="I87" s="10"/>
      <c r="J87" s="8"/>
      <c r="K87" s="8"/>
    </row>
    <row r="88" spans="1:11" ht="15.75">
      <c r="A88" s="46"/>
      <c r="B88" s="36"/>
      <c r="C88" s="50"/>
      <c r="D88" s="36"/>
      <c r="E88" s="35"/>
      <c r="F88" s="79"/>
      <c r="G88" s="48"/>
      <c r="H88" s="22"/>
      <c r="I88" s="10"/>
      <c r="J88" s="8"/>
      <c r="K88" s="8"/>
    </row>
    <row r="89" spans="1:11" ht="15.75">
      <c r="A89" s="46"/>
      <c r="B89" s="36"/>
      <c r="C89" s="46"/>
      <c r="D89" s="36"/>
      <c r="E89" s="35"/>
      <c r="F89" s="79"/>
      <c r="G89" s="48"/>
      <c r="H89" s="22"/>
      <c r="I89" s="10"/>
      <c r="J89" s="8"/>
      <c r="K89" s="8"/>
    </row>
    <row r="90" spans="1:11" ht="15.75">
      <c r="A90" s="46"/>
      <c r="B90" s="36"/>
      <c r="C90" s="46"/>
      <c r="D90" s="36"/>
      <c r="E90" s="35"/>
      <c r="F90" s="79"/>
      <c r="G90" s="48"/>
      <c r="H90" s="22"/>
      <c r="I90" s="10"/>
      <c r="J90" s="8"/>
      <c r="K90" s="8"/>
    </row>
    <row r="91" spans="1:11" ht="15.75">
      <c r="A91" s="46"/>
      <c r="B91" s="36"/>
      <c r="C91" s="46"/>
      <c r="D91" s="36"/>
      <c r="E91" s="35"/>
      <c r="F91" s="79"/>
      <c r="G91" s="48"/>
      <c r="H91" s="22"/>
      <c r="I91" s="10"/>
      <c r="J91" s="8"/>
      <c r="K91" s="8"/>
    </row>
    <row r="92" spans="1:11" ht="15.75">
      <c r="A92" s="46"/>
      <c r="B92" s="36"/>
      <c r="C92" s="46"/>
      <c r="D92" s="36"/>
      <c r="E92" s="35"/>
      <c r="F92" s="79"/>
      <c r="G92" s="48"/>
      <c r="H92" s="22"/>
      <c r="I92" s="10"/>
      <c r="J92" s="8"/>
      <c r="K92" s="8"/>
    </row>
    <row r="93" spans="1:11" ht="15.75">
      <c r="A93" s="46"/>
      <c r="B93" s="36"/>
      <c r="C93" s="46"/>
      <c r="D93" s="36"/>
      <c r="E93" s="35"/>
      <c r="F93" s="79"/>
      <c r="G93" s="79"/>
      <c r="H93" s="22"/>
      <c r="I93" s="10"/>
      <c r="J93" s="8"/>
      <c r="K93" s="8"/>
    </row>
    <row r="94" spans="1:11" ht="15.75">
      <c r="A94" s="46"/>
      <c r="B94" s="36"/>
      <c r="C94" s="46"/>
      <c r="D94" s="36"/>
      <c r="E94" s="35"/>
      <c r="F94" s="48"/>
      <c r="G94" s="48"/>
      <c r="H94" s="22"/>
      <c r="I94" s="10"/>
      <c r="J94" s="8"/>
      <c r="K94" s="8"/>
    </row>
    <row r="95" spans="1:11" ht="15.75">
      <c r="A95" s="46"/>
      <c r="B95" s="36"/>
      <c r="C95" s="46"/>
      <c r="D95" s="36"/>
      <c r="E95" s="35"/>
      <c r="F95" s="79"/>
      <c r="G95" s="48"/>
      <c r="H95" s="22"/>
      <c r="I95" s="10"/>
      <c r="J95" s="11"/>
      <c r="K95" s="8"/>
    </row>
    <row r="96" spans="1:11">
      <c r="A96" s="46"/>
      <c r="B96" s="36"/>
      <c r="C96" s="46"/>
      <c r="D96" s="36"/>
      <c r="E96" s="35"/>
      <c r="F96" s="79"/>
      <c r="G96" s="48"/>
      <c r="H96" s="22"/>
      <c r="J96" s="11"/>
      <c r="K96" s="8"/>
    </row>
    <row r="97" spans="1:11">
      <c r="A97" s="46"/>
      <c r="B97" s="36"/>
      <c r="C97" s="46"/>
      <c r="D97" s="36"/>
      <c r="E97" s="35"/>
      <c r="F97" s="79"/>
      <c r="G97" s="48"/>
      <c r="H97" s="22"/>
      <c r="J97" s="11"/>
      <c r="K97" s="8"/>
    </row>
    <row r="98" spans="1:11" ht="15.6" customHeight="1">
      <c r="A98" s="46"/>
      <c r="B98" s="36"/>
      <c r="C98" s="46"/>
      <c r="D98" s="35"/>
      <c r="E98" s="35"/>
      <c r="F98" s="79"/>
      <c r="G98" s="48"/>
      <c r="H98" s="46"/>
      <c r="J98" s="11"/>
      <c r="K98" s="8"/>
    </row>
    <row r="99" spans="1:11" ht="15.75">
      <c r="A99" s="46"/>
      <c r="B99" s="46"/>
      <c r="C99" s="46"/>
      <c r="D99" s="126"/>
      <c r="E99" s="35"/>
      <c r="F99" s="69"/>
      <c r="G99" s="46"/>
      <c r="H99" s="46"/>
      <c r="J99" s="11"/>
      <c r="K99" s="8"/>
    </row>
    <row r="100" spans="1:11" ht="15.6" customHeight="1">
      <c r="A100" s="46"/>
      <c r="B100" s="126"/>
      <c r="C100" s="46"/>
      <c r="D100" s="36"/>
      <c r="E100" s="80"/>
      <c r="F100" s="81"/>
      <c r="G100" s="126"/>
      <c r="H100" s="81"/>
      <c r="J100" s="11"/>
      <c r="K100" s="8"/>
    </row>
    <row r="101" spans="1:11" ht="15.75">
      <c r="A101" s="46"/>
      <c r="B101" s="36"/>
      <c r="C101" s="50"/>
      <c r="D101" s="126"/>
      <c r="E101" s="35"/>
      <c r="F101" s="48"/>
      <c r="G101" s="36"/>
      <c r="H101" s="48"/>
      <c r="I101" s="11"/>
      <c r="J101" s="11"/>
      <c r="K101" s="8"/>
    </row>
    <row r="102" spans="1:11" ht="15.75">
      <c r="A102" s="46"/>
      <c r="B102" s="126"/>
      <c r="C102" s="46"/>
      <c r="D102" s="36"/>
      <c r="E102" s="80"/>
      <c r="F102" s="81"/>
      <c r="G102" s="81"/>
      <c r="H102" s="81"/>
      <c r="J102" s="11"/>
      <c r="K102" s="8"/>
    </row>
    <row r="103" spans="1:11" ht="15.75">
      <c r="A103" s="46"/>
      <c r="B103" s="36"/>
      <c r="C103" s="50"/>
      <c r="D103" s="36"/>
      <c r="E103" s="82"/>
      <c r="F103" s="48"/>
      <c r="G103" s="48"/>
      <c r="H103" s="48"/>
      <c r="I103" s="10"/>
      <c r="J103" s="11"/>
      <c r="K103" s="8"/>
    </row>
    <row r="104" spans="1:11" ht="15.75">
      <c r="A104" s="46"/>
      <c r="B104" s="36"/>
      <c r="C104" s="46"/>
      <c r="D104" s="36"/>
      <c r="E104" s="82"/>
      <c r="F104" s="48"/>
      <c r="G104" s="48"/>
      <c r="H104" s="48"/>
      <c r="I104" s="10"/>
      <c r="J104" s="11"/>
      <c r="K104" s="8"/>
    </row>
    <row r="105" spans="1:11" ht="15.75">
      <c r="A105" s="46"/>
      <c r="B105" s="36"/>
      <c r="C105" s="46"/>
      <c r="D105" s="36"/>
      <c r="E105" s="82"/>
      <c r="F105" s="48"/>
      <c r="G105" s="48"/>
      <c r="H105" s="48"/>
      <c r="I105" s="10"/>
      <c r="J105" s="11"/>
      <c r="K105" s="8"/>
    </row>
    <row r="106" spans="1:11" ht="21" customHeight="1">
      <c r="A106" s="46"/>
      <c r="B106" s="36"/>
      <c r="C106" s="46"/>
      <c r="D106" s="36"/>
      <c r="E106" s="82"/>
      <c r="F106" s="48"/>
      <c r="G106" s="48"/>
      <c r="H106" s="48"/>
      <c r="I106" s="10"/>
      <c r="J106" s="11"/>
      <c r="K106" s="8"/>
    </row>
    <row r="107" spans="1:11" ht="15.75">
      <c r="A107" s="46"/>
      <c r="B107" s="36"/>
      <c r="C107" s="46"/>
      <c r="D107" s="46"/>
      <c r="E107" s="82"/>
      <c r="F107" s="48"/>
      <c r="G107" s="48"/>
      <c r="H107" s="48"/>
      <c r="I107" s="10"/>
      <c r="J107" s="11"/>
      <c r="K107" s="8"/>
    </row>
    <row r="108" spans="1:11" ht="17.100000000000001" customHeight="1">
      <c r="A108" s="46"/>
      <c r="B108" s="36"/>
      <c r="C108" s="46"/>
      <c r="D108" s="83"/>
      <c r="E108" s="46"/>
      <c r="F108" s="69"/>
      <c r="G108" s="46"/>
      <c r="H108" s="48"/>
      <c r="I108" s="10"/>
      <c r="J108" s="11"/>
      <c r="K108" s="8"/>
    </row>
    <row r="109" spans="1:11" ht="15.75">
      <c r="A109" s="46"/>
      <c r="B109" s="83"/>
      <c r="C109" s="46"/>
      <c r="D109" s="36"/>
      <c r="E109" s="85"/>
      <c r="F109" s="86"/>
      <c r="G109" s="86"/>
      <c r="H109" s="86"/>
      <c r="I109" s="10"/>
      <c r="J109" s="11"/>
      <c r="K109" s="8"/>
    </row>
    <row r="110" spans="1:11" ht="15.75">
      <c r="A110" s="46"/>
      <c r="B110" s="22"/>
      <c r="C110" s="84"/>
      <c r="D110" s="87"/>
      <c r="E110" s="35"/>
      <c r="F110" s="48"/>
      <c r="G110" s="22"/>
      <c r="H110" s="22"/>
      <c r="I110" s="10"/>
      <c r="J110" s="11"/>
      <c r="K110" s="8"/>
    </row>
    <row r="111" spans="1:11" ht="15" customHeight="1">
      <c r="A111" s="46"/>
      <c r="B111" s="87"/>
      <c r="C111" s="46"/>
      <c r="D111" s="46"/>
      <c r="E111" s="89"/>
      <c r="F111" s="90"/>
      <c r="G111" s="90"/>
      <c r="H111" s="90"/>
      <c r="I111" s="10"/>
      <c r="J111" s="11"/>
      <c r="K111" s="8"/>
    </row>
    <row r="112" spans="1:11" ht="15.75">
      <c r="A112" s="46"/>
      <c r="B112" s="22"/>
      <c r="C112" s="88"/>
      <c r="D112" s="125"/>
      <c r="E112" s="46"/>
      <c r="F112" s="69"/>
      <c r="G112" s="46"/>
      <c r="H112" s="46"/>
      <c r="I112" s="10"/>
      <c r="J112" s="11"/>
      <c r="K112" s="8"/>
    </row>
    <row r="113" spans="1:11" ht="15.75">
      <c r="A113" s="46"/>
      <c r="B113" s="303"/>
      <c r="C113" s="46"/>
      <c r="D113" s="125"/>
      <c r="E113" s="125"/>
      <c r="F113" s="125"/>
      <c r="G113" s="303"/>
      <c r="H113" s="304"/>
      <c r="I113" s="10"/>
      <c r="J113" s="11"/>
      <c r="K113" s="8"/>
    </row>
    <row r="114" spans="1:11" ht="15.75">
      <c r="A114" s="46"/>
      <c r="B114" s="303"/>
      <c r="C114" s="125"/>
      <c r="D114" s="35"/>
      <c r="E114" s="125"/>
      <c r="F114" s="125"/>
      <c r="G114" s="303"/>
      <c r="H114" s="305"/>
      <c r="I114" s="10"/>
      <c r="J114" s="11"/>
      <c r="K114" s="8"/>
    </row>
    <row r="115" spans="1:11" ht="15.75">
      <c r="A115" s="46"/>
      <c r="B115" s="22"/>
      <c r="C115" s="125"/>
      <c r="D115" s="35"/>
      <c r="E115" s="35"/>
      <c r="F115" s="69"/>
      <c r="G115" s="46"/>
      <c r="H115" s="46"/>
      <c r="I115" s="10"/>
      <c r="J115" s="11"/>
      <c r="K115" s="8"/>
    </row>
    <row r="116" spans="1:11" ht="15.75">
      <c r="A116" s="46"/>
      <c r="B116" s="22"/>
      <c r="C116" s="46"/>
      <c r="D116" s="35"/>
      <c r="E116" s="35"/>
      <c r="F116" s="69"/>
      <c r="G116" s="46"/>
      <c r="H116" s="46"/>
      <c r="I116" s="10"/>
      <c r="J116" s="11"/>
      <c r="K116" s="8"/>
    </row>
    <row r="117" spans="1:11" ht="15.75">
      <c r="A117" s="46"/>
      <c r="B117" s="22"/>
      <c r="C117" s="46"/>
      <c r="D117" s="35"/>
      <c r="E117" s="35"/>
      <c r="F117" s="69"/>
      <c r="G117" s="46"/>
      <c r="H117" s="46"/>
      <c r="I117" s="10"/>
      <c r="J117" s="11"/>
      <c r="K117" s="8"/>
    </row>
    <row r="118" spans="1:11" ht="15.75">
      <c r="A118" s="46"/>
      <c r="B118" s="22"/>
      <c r="C118" s="46"/>
      <c r="D118" s="35"/>
      <c r="E118" s="35"/>
      <c r="F118" s="69"/>
      <c r="G118" s="46"/>
      <c r="H118" s="46"/>
      <c r="I118" s="10"/>
      <c r="J118" s="11"/>
      <c r="K118" s="8"/>
    </row>
    <row r="119" spans="1:11" ht="15.75">
      <c r="A119" s="46"/>
      <c r="B119" s="22"/>
      <c r="C119" s="46"/>
      <c r="D119" s="35"/>
      <c r="E119" s="35"/>
      <c r="F119" s="69"/>
      <c r="G119" s="46"/>
      <c r="H119" s="46"/>
      <c r="I119" s="10"/>
      <c r="J119" s="11"/>
      <c r="K119" s="8"/>
    </row>
    <row r="120" spans="1:11" ht="15.75">
      <c r="A120" s="46"/>
      <c r="B120" s="22"/>
      <c r="C120" s="46"/>
      <c r="D120" s="35"/>
      <c r="E120" s="35"/>
      <c r="F120" s="69"/>
      <c r="G120" s="46"/>
      <c r="H120" s="46"/>
      <c r="I120" s="10"/>
      <c r="J120" s="11"/>
      <c r="K120" s="8"/>
    </row>
    <row r="121" spans="1:11">
      <c r="A121" s="46"/>
      <c r="B121" s="22"/>
      <c r="C121" s="46"/>
      <c r="D121" s="35"/>
      <c r="E121" s="35"/>
      <c r="F121" s="69"/>
      <c r="G121" s="46"/>
      <c r="H121" s="46"/>
      <c r="J121" s="11"/>
      <c r="K121" s="8"/>
    </row>
    <row r="122" spans="1:11">
      <c r="A122" s="46"/>
      <c r="B122" s="22"/>
      <c r="C122" s="46"/>
      <c r="D122" s="35"/>
      <c r="E122" s="35"/>
      <c r="F122" s="69"/>
      <c r="G122" s="46"/>
      <c r="H122" s="46"/>
      <c r="J122" s="11"/>
      <c r="K122" s="8"/>
    </row>
    <row r="123" spans="1:11">
      <c r="A123" s="46"/>
      <c r="B123" s="22"/>
      <c r="C123" s="46"/>
      <c r="D123" s="35"/>
      <c r="E123" s="35"/>
      <c r="F123" s="69"/>
      <c r="G123" s="46"/>
      <c r="H123" s="46"/>
      <c r="J123" s="11"/>
      <c r="K123" s="8"/>
    </row>
    <row r="124" spans="1:11">
      <c r="A124" s="46"/>
      <c r="B124" s="22"/>
      <c r="C124" s="46"/>
      <c r="D124" s="35"/>
      <c r="E124" s="35"/>
      <c r="F124" s="69"/>
      <c r="G124" s="46"/>
      <c r="H124" s="46"/>
      <c r="J124" s="11"/>
      <c r="K124" s="8"/>
    </row>
    <row r="125" spans="1:11">
      <c r="A125" s="46"/>
      <c r="B125" s="22"/>
      <c r="C125" s="46"/>
      <c r="D125" s="35"/>
      <c r="E125" s="35"/>
      <c r="F125" s="69"/>
      <c r="G125" s="46"/>
      <c r="H125" s="46"/>
      <c r="J125" s="11"/>
      <c r="K125" s="8"/>
    </row>
    <row r="126" spans="1:11">
      <c r="A126" s="46"/>
      <c r="B126" s="22"/>
      <c r="C126" s="46"/>
      <c r="D126" s="35"/>
      <c r="E126" s="35"/>
      <c r="F126" s="69"/>
      <c r="G126" s="46"/>
      <c r="H126" s="46"/>
      <c r="J126" s="11"/>
      <c r="K126" s="8"/>
    </row>
    <row r="127" spans="1:11" ht="15.6" customHeight="1">
      <c r="A127" s="46"/>
      <c r="B127" s="22"/>
      <c r="C127" s="46"/>
      <c r="D127" s="35"/>
      <c r="E127" s="35"/>
      <c r="F127" s="69"/>
      <c r="G127" s="46"/>
      <c r="H127" s="46"/>
      <c r="J127" s="11"/>
      <c r="K127" s="8"/>
    </row>
    <row r="128" spans="1:11">
      <c r="A128" s="46"/>
      <c r="B128" s="22"/>
      <c r="C128" s="46"/>
      <c r="D128" s="35"/>
      <c r="E128" s="35"/>
      <c r="F128" s="69"/>
      <c r="G128" s="46"/>
      <c r="H128" s="46"/>
      <c r="J128" s="11"/>
      <c r="K128" s="8"/>
    </row>
    <row r="129" spans="1:11">
      <c r="A129" s="46"/>
      <c r="B129" s="22"/>
      <c r="C129" s="46"/>
      <c r="D129" s="35"/>
      <c r="E129" s="35"/>
      <c r="F129" s="69"/>
      <c r="G129" s="46"/>
      <c r="H129" s="46"/>
      <c r="J129" s="11"/>
      <c r="K129" s="8"/>
    </row>
    <row r="130" spans="1:11">
      <c r="A130" s="46"/>
      <c r="B130" s="22"/>
      <c r="C130" s="46"/>
      <c r="D130" s="35"/>
      <c r="E130" s="35"/>
      <c r="F130" s="69"/>
      <c r="G130" s="46"/>
      <c r="H130" s="46"/>
      <c r="J130" s="11"/>
      <c r="K130" s="8"/>
    </row>
    <row r="131" spans="1:11">
      <c r="A131" s="46"/>
      <c r="B131" s="22"/>
      <c r="C131" s="46"/>
      <c r="D131" s="35"/>
      <c r="E131" s="35"/>
      <c r="F131" s="69"/>
      <c r="G131" s="46"/>
      <c r="H131" s="46"/>
      <c r="J131" s="11"/>
      <c r="K131" s="8"/>
    </row>
    <row r="132" spans="1:11">
      <c r="A132" s="46"/>
      <c r="B132" s="22"/>
      <c r="C132" s="46"/>
      <c r="D132" s="35"/>
      <c r="E132" s="35"/>
      <c r="F132" s="69"/>
      <c r="G132" s="46"/>
      <c r="H132" s="46"/>
      <c r="J132" s="11"/>
      <c r="K132" s="8"/>
    </row>
    <row r="133" spans="1:11">
      <c r="A133" s="46"/>
      <c r="B133" s="22"/>
      <c r="C133" s="46"/>
      <c r="D133" s="35"/>
      <c r="E133" s="35"/>
      <c r="F133" s="69"/>
      <c r="G133" s="46"/>
      <c r="H133" s="46"/>
      <c r="J133" s="11"/>
      <c r="K133" s="8"/>
    </row>
    <row r="134" spans="1:11">
      <c r="A134" s="46"/>
      <c r="B134" s="22"/>
      <c r="C134" s="46"/>
      <c r="D134" s="35"/>
      <c r="E134" s="35"/>
      <c r="F134" s="69"/>
      <c r="G134" s="46"/>
      <c r="H134" s="46"/>
      <c r="J134" s="11"/>
      <c r="K134" s="8"/>
    </row>
    <row r="135" spans="1:11">
      <c r="A135" s="46"/>
      <c r="B135" s="22"/>
      <c r="C135" s="46"/>
      <c r="E135" s="35"/>
      <c r="F135" s="69"/>
      <c r="G135" s="46"/>
      <c r="H135" s="46"/>
      <c r="J135" s="11"/>
      <c r="K135" s="8"/>
    </row>
    <row r="136" spans="1:11">
      <c r="C136" s="46"/>
      <c r="J136" s="11"/>
      <c r="K136" s="8"/>
    </row>
    <row r="137" spans="1:11">
      <c r="J137" s="11"/>
      <c r="K137" s="8"/>
    </row>
    <row r="138" spans="1:11">
      <c r="J138" s="11"/>
      <c r="K138" s="8"/>
    </row>
    <row r="139" spans="1:11">
      <c r="J139" s="11"/>
      <c r="K139" s="8"/>
    </row>
    <row r="140" spans="1:11">
      <c r="J140" s="11"/>
      <c r="K140" s="8"/>
    </row>
    <row r="141" spans="1:11">
      <c r="J141" s="11"/>
      <c r="K141" s="8"/>
    </row>
    <row r="142" spans="1:11">
      <c r="J142" s="11"/>
      <c r="K142" s="8"/>
    </row>
    <row r="143" spans="1:11">
      <c r="J143" s="11"/>
      <c r="K143" s="8"/>
    </row>
    <row r="144" spans="1:11">
      <c r="J144" s="11"/>
      <c r="K144" s="8"/>
    </row>
    <row r="145" spans="1:20">
      <c r="I145" s="8"/>
      <c r="J145" s="11"/>
      <c r="K145" s="8"/>
    </row>
    <row r="146" spans="1:20">
      <c r="I146" s="8"/>
      <c r="J146" s="11"/>
      <c r="K146" s="8"/>
    </row>
    <row r="147" spans="1:20">
      <c r="I147" s="8"/>
      <c r="J147" s="11"/>
      <c r="K147" s="8"/>
    </row>
    <row r="148" spans="1:20">
      <c r="I148" s="8"/>
    </row>
    <row r="149" spans="1:20">
      <c r="I149" s="8"/>
    </row>
    <row r="150" spans="1:20" s="61" customFormat="1" ht="19.350000000000001" customHeight="1">
      <c r="A150" s="58"/>
      <c r="B150" s="33"/>
      <c r="C150" s="9"/>
      <c r="D150" s="34"/>
      <c r="E150" s="34"/>
      <c r="F150" s="68"/>
      <c r="G150" s="9"/>
      <c r="H150" s="9"/>
      <c r="I150" s="59"/>
      <c r="J150" s="60"/>
    </row>
    <row r="151" spans="1:20" ht="15.75">
      <c r="I151" s="25"/>
    </row>
    <row r="152" spans="1:20" s="61" customFormat="1" ht="26.1" customHeight="1">
      <c r="A152" s="58"/>
      <c r="B152" s="33"/>
      <c r="C152" s="9"/>
      <c r="D152" s="34"/>
      <c r="E152" s="34"/>
      <c r="F152" s="68"/>
      <c r="G152" s="9"/>
      <c r="H152" s="9"/>
      <c r="I152" s="62"/>
      <c r="J152" s="60"/>
      <c r="K152" s="63"/>
    </row>
    <row r="153" spans="1:20">
      <c r="I153" s="8"/>
    </row>
    <row r="154" spans="1:20" s="61" customFormat="1" ht="22.35" customHeight="1">
      <c r="A154" s="58"/>
      <c r="B154" s="33"/>
      <c r="C154" s="9"/>
      <c r="D154" s="34"/>
      <c r="E154" s="34"/>
      <c r="F154" s="68"/>
      <c r="G154" s="9"/>
      <c r="H154" s="9"/>
      <c r="I154" s="64"/>
      <c r="J154" s="60"/>
    </row>
    <row r="155" spans="1:20">
      <c r="I155" s="46"/>
    </row>
    <row r="156" spans="1:20" ht="24" customHeight="1">
      <c r="I156" s="46"/>
    </row>
    <row r="157" spans="1:20">
      <c r="I157" s="46"/>
    </row>
    <row r="158" spans="1:20">
      <c r="I158" s="46"/>
    </row>
    <row r="159" spans="1:20">
      <c r="I159" s="46"/>
    </row>
    <row r="160" spans="1:20" s="33" customFormat="1" ht="15.75">
      <c r="A160" s="1"/>
      <c r="C160" s="9"/>
      <c r="D160" s="34"/>
      <c r="E160" s="34"/>
      <c r="F160" s="68"/>
      <c r="G160" s="9"/>
      <c r="H160" s="9"/>
      <c r="I160" s="25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 spans="1:20" s="33" customFormat="1" ht="5.0999999999999996" customHeight="1">
      <c r="A161" s="1"/>
      <c r="C161" s="9"/>
      <c r="D161" s="34"/>
      <c r="E161" s="34"/>
      <c r="F161" s="68"/>
      <c r="G161" s="9"/>
      <c r="H161" s="9"/>
      <c r="I161" s="8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 spans="1:20" s="33" customFormat="1">
      <c r="A162" s="1"/>
      <c r="C162" s="9"/>
      <c r="D162" s="34"/>
      <c r="E162" s="34"/>
      <c r="F162" s="68"/>
      <c r="G162" s="9"/>
      <c r="H162" s="9"/>
      <c r="I162" s="8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 spans="1:20" s="33" customFormat="1">
      <c r="A163" s="1"/>
      <c r="C163" s="9"/>
      <c r="D163" s="34"/>
      <c r="E163" s="34"/>
      <c r="F163" s="68"/>
      <c r="G163" s="9"/>
      <c r="H163" s="9"/>
      <c r="I163" s="8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 spans="1:20" s="33" customFormat="1" ht="15.75">
      <c r="A164" s="1"/>
      <c r="C164" s="9"/>
      <c r="D164" s="34"/>
      <c r="E164" s="34"/>
      <c r="F164" s="68"/>
      <c r="G164" s="9"/>
      <c r="H164" s="9"/>
      <c r="I164" s="25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 spans="1:20" s="33" customFormat="1">
      <c r="A165" s="1"/>
      <c r="C165" s="9"/>
      <c r="D165" s="34"/>
      <c r="E165" s="34"/>
      <c r="F165" s="68"/>
      <c r="G165" s="9"/>
      <c r="H165" s="9"/>
      <c r="I165" s="8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 spans="1:20" s="33" customFormat="1">
      <c r="A166" s="1"/>
      <c r="C166" s="9"/>
      <c r="D166" s="34"/>
      <c r="E166" s="34"/>
      <c r="F166" s="68"/>
      <c r="G166" s="9"/>
      <c r="H166" s="9"/>
      <c r="I166" s="8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 spans="1:20" s="33" customFormat="1" ht="15.75">
      <c r="A167" s="1"/>
      <c r="C167" s="9"/>
      <c r="D167" s="34"/>
      <c r="E167" s="34"/>
      <c r="F167" s="68"/>
      <c r="G167" s="9"/>
      <c r="H167" s="9"/>
      <c r="I167" s="25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 spans="1:20" s="33" customFormat="1" ht="15.75">
      <c r="A168" s="1"/>
      <c r="C168" s="9"/>
      <c r="D168" s="34"/>
      <c r="E168" s="34"/>
      <c r="F168" s="68"/>
      <c r="G168" s="9"/>
      <c r="H168" s="9"/>
      <c r="I168" s="25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 spans="1:20" s="33" customFormat="1">
      <c r="A169" s="1"/>
      <c r="C169" s="9"/>
      <c r="D169" s="34"/>
      <c r="E169" s="34"/>
      <c r="F169" s="68"/>
      <c r="G169" s="9"/>
      <c r="H169" s="9"/>
      <c r="I169" s="8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 spans="1:20" s="33" customFormat="1">
      <c r="A170" s="1"/>
      <c r="C170" s="9"/>
      <c r="D170" s="34"/>
      <c r="E170" s="34"/>
      <c r="F170" s="68"/>
      <c r="G170" s="9"/>
      <c r="H170" s="9"/>
      <c r="I170" s="8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 spans="1:20" s="33" customFormat="1">
      <c r="A171" s="1"/>
      <c r="C171" s="9"/>
      <c r="D171" s="34"/>
      <c r="E171" s="34"/>
      <c r="F171" s="68"/>
      <c r="G171" s="9"/>
      <c r="H171" s="9"/>
      <c r="I171" s="8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s="33" customFormat="1">
      <c r="A172" s="1"/>
      <c r="C172" s="9"/>
      <c r="D172" s="34"/>
      <c r="E172" s="34"/>
      <c r="F172" s="68"/>
      <c r="G172" s="9"/>
      <c r="H172" s="9"/>
      <c r="I172" s="8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s="33" customFormat="1">
      <c r="A173" s="1"/>
      <c r="C173" s="9"/>
      <c r="D173" s="34"/>
      <c r="E173" s="34"/>
      <c r="F173" s="68"/>
      <c r="G173" s="9"/>
      <c r="H173" s="9"/>
      <c r="I173" s="8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s="33" customFormat="1" ht="15.75">
      <c r="A174" s="1"/>
      <c r="C174" s="9"/>
      <c r="D174" s="34"/>
      <c r="E174" s="34"/>
      <c r="F174" s="68"/>
      <c r="G174" s="9"/>
      <c r="H174" s="9"/>
      <c r="I174" s="25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s="33" customFormat="1" ht="15.75">
      <c r="A175" s="1"/>
      <c r="C175" s="9"/>
      <c r="D175" s="34"/>
      <c r="E175" s="34"/>
      <c r="F175" s="68"/>
      <c r="G175" s="9"/>
      <c r="H175" s="9"/>
      <c r="I175" s="25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>
      <c r="I176" s="8"/>
    </row>
    <row r="177" spans="1:20">
      <c r="I177" s="8"/>
      <c r="J177" s="65"/>
    </row>
    <row r="178" spans="1:20">
      <c r="I178" s="8"/>
    </row>
    <row r="179" spans="1:20">
      <c r="I179" s="8"/>
    </row>
    <row r="180" spans="1:20" ht="13.35" customHeight="1">
      <c r="I180" s="25"/>
    </row>
    <row r="181" spans="1:20">
      <c r="I181" s="8"/>
    </row>
    <row r="182" spans="1:20">
      <c r="I182" s="8"/>
    </row>
    <row r="183" spans="1:20" ht="15.75">
      <c r="I183" s="25"/>
    </row>
    <row r="184" spans="1:20" ht="15.6" customHeight="1">
      <c r="I184" s="25"/>
    </row>
    <row r="185" spans="1:20" s="33" customFormat="1" ht="15.75">
      <c r="A185" s="1"/>
      <c r="C185" s="9"/>
      <c r="D185" s="34"/>
      <c r="E185" s="34"/>
      <c r="F185" s="68"/>
      <c r="G185" s="9"/>
      <c r="H185" s="9"/>
      <c r="I185" s="25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s="33" customFormat="1">
      <c r="A186" s="1"/>
      <c r="C186" s="9"/>
      <c r="D186" s="34"/>
      <c r="E186" s="34"/>
      <c r="F186" s="68"/>
      <c r="G186" s="9"/>
      <c r="H186" s="9"/>
      <c r="I186" s="8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s="33" customFormat="1">
      <c r="A187" s="1"/>
      <c r="C187" s="9"/>
      <c r="D187" s="34"/>
      <c r="E187" s="34"/>
      <c r="F187" s="68"/>
      <c r="G187" s="9"/>
      <c r="H187" s="9"/>
      <c r="I187" s="8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 s="33" customFormat="1">
      <c r="A188" s="1"/>
      <c r="C188" s="9"/>
      <c r="D188" s="34"/>
      <c r="E188" s="34"/>
      <c r="F188" s="68"/>
      <c r="G188" s="9"/>
      <c r="H188" s="9"/>
      <c r="I188" s="8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 spans="1:20" s="33" customFormat="1">
      <c r="A189" s="1"/>
      <c r="C189" s="9"/>
      <c r="D189" s="34"/>
      <c r="E189" s="34"/>
      <c r="F189" s="68"/>
      <c r="G189" s="9"/>
      <c r="H189" s="9"/>
      <c r="I189" s="8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 spans="1:20" s="33" customFormat="1">
      <c r="A190" s="1"/>
      <c r="C190" s="9"/>
      <c r="D190" s="34"/>
      <c r="E190" s="34"/>
      <c r="F190" s="68"/>
      <c r="G190" s="9"/>
      <c r="H190" s="9"/>
      <c r="I190" s="8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 spans="1:20" s="33" customFormat="1">
      <c r="A191" s="1"/>
      <c r="C191" s="9"/>
      <c r="D191" s="34"/>
      <c r="E191" s="34"/>
      <c r="F191" s="68"/>
      <c r="G191" s="9"/>
      <c r="H191" s="9"/>
      <c r="I191" s="8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 spans="1:20" s="33" customFormat="1">
      <c r="A192" s="1"/>
      <c r="C192" s="9"/>
      <c r="D192" s="34"/>
      <c r="E192" s="34"/>
      <c r="F192" s="68"/>
      <c r="G192" s="9"/>
      <c r="H192" s="9"/>
      <c r="I192" s="8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 spans="1:20" s="33" customFormat="1">
      <c r="A193" s="1"/>
      <c r="C193" s="9"/>
      <c r="D193" s="34"/>
      <c r="E193" s="34"/>
      <c r="F193" s="68"/>
      <c r="G193" s="9"/>
      <c r="H193" s="9"/>
      <c r="I193" s="8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 spans="1:20" s="33" customFormat="1">
      <c r="A194" s="1"/>
      <c r="C194" s="9"/>
      <c r="D194" s="34"/>
      <c r="E194" s="34"/>
      <c r="F194" s="68"/>
      <c r="G194" s="9"/>
      <c r="H194" s="9"/>
      <c r="I194" s="8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 spans="1:20" s="33" customFormat="1">
      <c r="A195" s="1"/>
      <c r="C195" s="9"/>
      <c r="D195" s="34"/>
      <c r="E195" s="34"/>
      <c r="F195" s="68"/>
      <c r="G195" s="9"/>
      <c r="H195" s="9"/>
      <c r="I195" s="8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 spans="1:20" s="33" customFormat="1">
      <c r="A196" s="1"/>
      <c r="C196" s="9"/>
      <c r="D196" s="34"/>
      <c r="E196" s="34"/>
      <c r="F196" s="68"/>
      <c r="G196" s="9"/>
      <c r="H196" s="9"/>
      <c r="I196" s="8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 spans="1:20" s="33" customFormat="1">
      <c r="A197" s="1"/>
      <c r="C197" s="9"/>
      <c r="D197" s="34"/>
      <c r="E197" s="34"/>
      <c r="F197" s="68"/>
      <c r="G197" s="9"/>
      <c r="H197" s="9"/>
      <c r="I197" s="8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s="33" customFormat="1">
      <c r="A198" s="1"/>
      <c r="C198" s="9"/>
      <c r="D198" s="34"/>
      <c r="E198" s="34"/>
      <c r="F198" s="68"/>
      <c r="G198" s="9"/>
      <c r="H198" s="9"/>
      <c r="I198" s="8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s="33" customFormat="1">
      <c r="A199" s="1"/>
      <c r="C199" s="9"/>
      <c r="D199" s="34"/>
      <c r="E199" s="34"/>
      <c r="F199" s="68"/>
      <c r="G199" s="9"/>
      <c r="H199" s="9"/>
      <c r="I199" s="8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s="33" customFormat="1">
      <c r="A200" s="1"/>
      <c r="C200" s="9"/>
      <c r="D200" s="34"/>
      <c r="E200" s="34"/>
      <c r="F200" s="68"/>
      <c r="G200" s="9"/>
      <c r="H200" s="9"/>
      <c r="I200" s="8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s="33" customFormat="1">
      <c r="A201" s="1"/>
      <c r="C201" s="9"/>
      <c r="D201" s="34"/>
      <c r="E201" s="34"/>
      <c r="F201" s="68"/>
      <c r="G201" s="9"/>
      <c r="H201" s="9"/>
      <c r="I201" s="8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s="33" customFormat="1">
      <c r="A202" s="1"/>
      <c r="C202" s="9"/>
      <c r="D202" s="34"/>
      <c r="E202" s="34"/>
      <c r="F202" s="68"/>
      <c r="G202" s="9"/>
      <c r="H202" s="9"/>
      <c r="I202" s="8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s="33" customFormat="1" ht="15.75">
      <c r="A203" s="1"/>
      <c r="C203" s="9"/>
      <c r="D203" s="34"/>
      <c r="E203" s="34"/>
      <c r="F203" s="68"/>
      <c r="G203" s="9"/>
      <c r="H203" s="9"/>
      <c r="I203" s="25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s="33" customFormat="1">
      <c r="A204" s="1"/>
      <c r="C204" s="9"/>
      <c r="D204" s="34"/>
      <c r="E204" s="34"/>
      <c r="F204" s="68"/>
      <c r="G204" s="9"/>
      <c r="H204" s="9"/>
      <c r="I204" s="8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s="33" customFormat="1">
      <c r="A205" s="1"/>
      <c r="C205" s="9"/>
      <c r="D205" s="34"/>
      <c r="E205" s="34"/>
      <c r="F205" s="68"/>
      <c r="G205" s="9"/>
      <c r="H205" s="9"/>
      <c r="I205" s="8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s="33" customFormat="1">
      <c r="A206" s="1"/>
      <c r="C206" s="9"/>
      <c r="D206" s="34"/>
      <c r="E206" s="34"/>
      <c r="F206" s="68"/>
      <c r="G206" s="9"/>
      <c r="H206" s="9"/>
      <c r="I206" s="8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s="33" customFormat="1">
      <c r="A207" s="1"/>
      <c r="C207" s="9"/>
      <c r="D207" s="34"/>
      <c r="E207" s="34"/>
      <c r="F207" s="68"/>
      <c r="G207" s="9"/>
      <c r="H207" s="9"/>
      <c r="I207" s="8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50" spans="1:20" s="33" customFormat="1">
      <c r="A250" s="1"/>
      <c r="C250" s="9"/>
      <c r="D250" s="34"/>
      <c r="E250" s="34"/>
      <c r="F250" s="68"/>
      <c r="G250" s="9"/>
      <c r="H250" s="9"/>
      <c r="I250" s="8"/>
      <c r="K250" s="9"/>
      <c r="L250" s="9"/>
      <c r="M250" s="9"/>
      <c r="N250" s="9"/>
      <c r="O250" s="9"/>
      <c r="P250" s="9"/>
      <c r="Q250" s="9"/>
      <c r="R250" s="9"/>
      <c r="S250" s="9"/>
      <c r="T250" s="9"/>
    </row>
    <row r="251" spans="1:20" s="33" customFormat="1">
      <c r="A251" s="1"/>
      <c r="C251" s="9"/>
      <c r="D251" s="34"/>
      <c r="E251" s="34"/>
      <c r="F251" s="68"/>
      <c r="G251" s="9"/>
      <c r="H251" s="9"/>
      <c r="I251" s="8"/>
      <c r="K251" s="9"/>
      <c r="L251" s="9"/>
      <c r="M251" s="9"/>
      <c r="N251" s="9"/>
      <c r="O251" s="9"/>
      <c r="P251" s="9"/>
      <c r="Q251" s="9"/>
      <c r="R251" s="9"/>
      <c r="S251" s="9"/>
      <c r="T251" s="9"/>
    </row>
    <row r="252" spans="1:20" s="33" customFormat="1" ht="15.75">
      <c r="A252" s="1"/>
      <c r="C252" s="9"/>
      <c r="D252" s="34"/>
      <c r="E252" s="34"/>
      <c r="F252" s="68"/>
      <c r="G252" s="9"/>
      <c r="H252" s="9"/>
      <c r="I252" s="25"/>
      <c r="K252" s="9"/>
      <c r="L252" s="9"/>
      <c r="M252" s="9"/>
      <c r="N252" s="9"/>
      <c r="O252" s="9"/>
      <c r="P252" s="9"/>
      <c r="Q252" s="9"/>
      <c r="R252" s="9"/>
      <c r="S252" s="9"/>
      <c r="T252" s="9"/>
    </row>
    <row r="253" spans="1:20" s="33" customFormat="1" ht="15.75">
      <c r="A253" s="1"/>
      <c r="C253" s="9"/>
      <c r="D253" s="34"/>
      <c r="E253" s="34"/>
      <c r="F253" s="68"/>
      <c r="G253" s="9"/>
      <c r="H253" s="9"/>
      <c r="I253" s="25"/>
      <c r="K253" s="9"/>
      <c r="L253" s="9"/>
      <c r="M253" s="9"/>
      <c r="N253" s="9"/>
      <c r="O253" s="9"/>
      <c r="P253" s="9"/>
      <c r="Q253" s="9"/>
      <c r="R253" s="9"/>
      <c r="S253" s="9"/>
      <c r="T253" s="9"/>
    </row>
    <row r="254" spans="1:20" s="33" customFormat="1" ht="15.75">
      <c r="A254" s="1"/>
      <c r="C254" s="9"/>
      <c r="D254" s="34"/>
      <c r="E254" s="34"/>
      <c r="F254" s="68"/>
      <c r="G254" s="9"/>
      <c r="H254" s="9"/>
      <c r="I254" s="25"/>
      <c r="K254" s="9"/>
      <c r="L254" s="9"/>
      <c r="M254" s="9"/>
      <c r="N254" s="9"/>
      <c r="O254" s="9"/>
      <c r="P254" s="9"/>
      <c r="Q254" s="9"/>
      <c r="R254" s="9"/>
      <c r="S254" s="9"/>
      <c r="T254" s="9"/>
    </row>
    <row r="255" spans="1:20" s="33" customFormat="1">
      <c r="A255" s="1"/>
      <c r="C255" s="9"/>
      <c r="D255" s="34"/>
      <c r="E255" s="34"/>
      <c r="F255" s="68"/>
      <c r="G255" s="9"/>
      <c r="H255" s="9"/>
      <c r="I255" s="8"/>
      <c r="K255" s="9"/>
      <c r="L255" s="9"/>
      <c r="M255" s="9"/>
      <c r="N255" s="9"/>
      <c r="O255" s="9"/>
      <c r="P255" s="9"/>
      <c r="Q255" s="9"/>
      <c r="R255" s="9"/>
      <c r="S255" s="9"/>
      <c r="T255" s="9"/>
    </row>
    <row r="256" spans="1:20" s="33" customFormat="1" ht="15.75">
      <c r="A256" s="1"/>
      <c r="C256" s="9"/>
      <c r="D256" s="34"/>
      <c r="E256" s="34"/>
      <c r="F256" s="68"/>
      <c r="G256" s="9"/>
      <c r="H256" s="9"/>
      <c r="I256" s="25"/>
      <c r="K256" s="9"/>
      <c r="L256" s="9"/>
      <c r="M256" s="9"/>
      <c r="N256" s="9"/>
      <c r="O256" s="9"/>
      <c r="P256" s="9"/>
      <c r="Q256" s="9"/>
      <c r="R256" s="9"/>
      <c r="S256" s="9"/>
      <c r="T256" s="9"/>
    </row>
    <row r="258" spans="1:20" s="33" customFormat="1">
      <c r="A258" s="1"/>
      <c r="C258" s="9"/>
      <c r="D258" s="34"/>
      <c r="E258" s="34"/>
      <c r="F258" s="68"/>
      <c r="G258" s="9"/>
      <c r="H258" s="9"/>
      <c r="I258" s="8"/>
      <c r="K258" s="9"/>
      <c r="L258" s="9"/>
      <c r="M258" s="9"/>
      <c r="N258" s="9"/>
      <c r="O258" s="9"/>
      <c r="P258" s="9"/>
      <c r="Q258" s="9"/>
      <c r="R258" s="9"/>
      <c r="S258" s="9"/>
      <c r="T258" s="9"/>
    </row>
    <row r="259" spans="1:20" s="33" customFormat="1">
      <c r="A259" s="1"/>
      <c r="C259" s="9"/>
      <c r="D259" s="34"/>
      <c r="E259" s="34"/>
      <c r="F259" s="68"/>
      <c r="G259" s="9"/>
      <c r="H259" s="9"/>
      <c r="I259" s="8"/>
      <c r="K259" s="9"/>
      <c r="L259" s="9"/>
      <c r="M259" s="9"/>
      <c r="N259" s="9"/>
      <c r="O259" s="9"/>
      <c r="P259" s="9"/>
      <c r="Q259" s="9"/>
      <c r="R259" s="9"/>
      <c r="S259" s="9"/>
      <c r="T259" s="9"/>
    </row>
    <row r="260" spans="1:20" s="33" customFormat="1" ht="15.75">
      <c r="A260" s="1"/>
      <c r="C260" s="9"/>
      <c r="D260" s="34"/>
      <c r="E260" s="34"/>
      <c r="F260" s="68"/>
      <c r="G260" s="9"/>
      <c r="H260" s="9"/>
      <c r="I260" s="25"/>
      <c r="K260" s="9"/>
      <c r="L260" s="9"/>
      <c r="M260" s="9"/>
      <c r="N260" s="9"/>
      <c r="O260" s="9"/>
      <c r="P260" s="9"/>
      <c r="Q260" s="9"/>
      <c r="R260" s="9"/>
      <c r="S260" s="9"/>
      <c r="T260" s="9"/>
    </row>
    <row r="261" spans="1:20" s="33" customFormat="1" ht="15.75">
      <c r="A261" s="1"/>
      <c r="C261" s="9"/>
      <c r="D261" s="34"/>
      <c r="E261" s="34"/>
      <c r="F261" s="68"/>
      <c r="G261" s="9"/>
      <c r="H261" s="9"/>
      <c r="I261" s="25"/>
      <c r="K261" s="9"/>
      <c r="L261" s="9"/>
      <c r="M261" s="9"/>
      <c r="N261" s="9"/>
      <c r="O261" s="9"/>
      <c r="P261" s="9"/>
      <c r="Q261" s="9"/>
      <c r="R261" s="9"/>
      <c r="S261" s="9"/>
      <c r="T261" s="9"/>
    </row>
    <row r="262" spans="1:20" s="33" customFormat="1" ht="15.75">
      <c r="A262" s="1"/>
      <c r="C262" s="9"/>
      <c r="D262" s="34"/>
      <c r="E262" s="34"/>
      <c r="F262" s="68"/>
      <c r="G262" s="9"/>
      <c r="H262" s="9"/>
      <c r="I262" s="25"/>
      <c r="K262" s="9"/>
      <c r="L262" s="9"/>
      <c r="M262" s="9"/>
      <c r="N262" s="9"/>
      <c r="O262" s="9"/>
      <c r="P262" s="9"/>
      <c r="Q262" s="9"/>
      <c r="R262" s="9"/>
      <c r="S262" s="9"/>
      <c r="T262" s="9"/>
    </row>
    <row r="263" spans="1:20" s="33" customFormat="1">
      <c r="A263" s="1"/>
      <c r="C263" s="9"/>
      <c r="D263" s="34"/>
      <c r="E263" s="34"/>
      <c r="F263" s="68"/>
      <c r="G263" s="9"/>
      <c r="H263" s="9"/>
      <c r="I263" s="8"/>
      <c r="K263" s="9"/>
      <c r="L263" s="9"/>
      <c r="M263" s="9"/>
      <c r="N263" s="9"/>
      <c r="O263" s="9"/>
      <c r="P263" s="9"/>
      <c r="Q263" s="9"/>
      <c r="R263" s="9"/>
      <c r="S263" s="9"/>
      <c r="T263" s="9"/>
    </row>
  </sheetData>
  <mergeCells count="9">
    <mergeCell ref="J4:J10"/>
    <mergeCell ref="B6:G6"/>
    <mergeCell ref="B7:G7"/>
    <mergeCell ref="B12:H13"/>
    <mergeCell ref="B113:B114"/>
    <mergeCell ref="G113:G114"/>
    <mergeCell ref="H113:H114"/>
    <mergeCell ref="B8:D10"/>
    <mergeCell ref="B2:E5"/>
  </mergeCells>
  <phoneticPr fontId="17" type="noConversion"/>
  <printOptions horizontalCentered="1"/>
  <pageMargins left="0.70000000000000007" right="0.60000000000000009" top="0.75000000000000011" bottom="0.75000000000000011" header="0.30000000000000004" footer="0.30000000000000004"/>
  <pageSetup scale="73" orientation="portrait" horizontalDpi="4294967292" verticalDpi="4294967292" r:id="rId1"/>
  <headerFooter alignWithMargins="0"/>
  <rowBreaks count="1" manualBreakCount="1">
    <brk id="118" max="7" man="1"/>
  </rowBreaks>
  <colBreaks count="2" manualBreakCount="2">
    <brk id="6" max="65" man="1"/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81"/>
  <sheetViews>
    <sheetView view="pageBreakPreview" topLeftCell="B4" zoomScale="90" zoomScaleNormal="150" zoomScaleSheetLayoutView="90" zoomScalePageLayoutView="150" workbookViewId="0">
      <selection activeCell="C15" sqref="C15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3.28515625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75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12.95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26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21.75" customHeight="1">
      <c r="B19" s="36">
        <f>B17+0.01</f>
        <v>1.01</v>
      </c>
      <c r="C19" s="44" t="s">
        <v>71</v>
      </c>
      <c r="D19" s="36">
        <v>1</v>
      </c>
      <c r="E19" s="35" t="s">
        <v>33</v>
      </c>
      <c r="F19" s="48">
        <v>0</v>
      </c>
      <c r="G19" s="48">
        <f>D19*F19</f>
        <v>0</v>
      </c>
      <c r="H19" s="11">
        <f>+G19</f>
        <v>0</v>
      </c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21.75" customHeight="1">
      <c r="B20" s="36">
        <f>B19+0.01</f>
        <v>1.02</v>
      </c>
      <c r="C20" s="44" t="s">
        <v>37</v>
      </c>
      <c r="D20" s="36">
        <v>1</v>
      </c>
      <c r="E20" s="35" t="s">
        <v>33</v>
      </c>
      <c r="F20" s="48">
        <v>0</v>
      </c>
      <c r="G20" s="48">
        <f t="shared" ref="G20:G23" si="0">D20*F20</f>
        <v>0</v>
      </c>
      <c r="H20" s="11">
        <f t="shared" ref="H20:H23" si="1">+G20</f>
        <v>0</v>
      </c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>B20+0.01</f>
        <v>1.03</v>
      </c>
      <c r="C21" s="44" t="s">
        <v>36</v>
      </c>
      <c r="D21" s="36">
        <v>1</v>
      </c>
      <c r="E21" s="35" t="s">
        <v>33</v>
      </c>
      <c r="F21" s="48">
        <v>0</v>
      </c>
      <c r="G21" s="48">
        <f t="shared" si="0"/>
        <v>0</v>
      </c>
      <c r="H21" s="11">
        <f t="shared" si="1"/>
        <v>0</v>
      </c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>B21+0.01</f>
        <v>1.04</v>
      </c>
      <c r="C22" s="44" t="s">
        <v>22</v>
      </c>
      <c r="D22" s="36">
        <v>1</v>
      </c>
      <c r="E22" s="35" t="s">
        <v>33</v>
      </c>
      <c r="F22" s="48">
        <v>0</v>
      </c>
      <c r="G22" s="48">
        <f t="shared" si="0"/>
        <v>0</v>
      </c>
      <c r="H22" s="11">
        <f t="shared" si="1"/>
        <v>0</v>
      </c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30.75" customHeight="1">
      <c r="B23" s="36">
        <f>B22+0.01</f>
        <v>1.05</v>
      </c>
      <c r="C23" s="44" t="s">
        <v>137</v>
      </c>
      <c r="D23" s="36">
        <v>6</v>
      </c>
      <c r="E23" s="35" t="s">
        <v>28</v>
      </c>
      <c r="F23" s="48">
        <v>0</v>
      </c>
      <c r="G23" s="48">
        <f t="shared" si="0"/>
        <v>0</v>
      </c>
      <c r="H23" s="11">
        <f t="shared" si="1"/>
        <v>0</v>
      </c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18" customHeight="1" thickBot="1">
      <c r="B24" s="121"/>
      <c r="C24" s="121"/>
      <c r="D24" s="121"/>
      <c r="E24" s="121"/>
      <c r="F24" s="121"/>
      <c r="G24" s="121"/>
      <c r="H24" s="120"/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s="1" customFormat="1" ht="18.75" customHeight="1" thickTop="1" thickBot="1">
      <c r="B25" s="115"/>
      <c r="C25" s="116"/>
      <c r="D25" s="115"/>
      <c r="E25" s="117"/>
      <c r="F25" s="118"/>
      <c r="G25" s="118"/>
      <c r="H25" s="119">
        <f>SUM(G19:G23)</f>
        <v>0</v>
      </c>
      <c r="I25" s="46"/>
      <c r="J25" s="109"/>
      <c r="K25" s="110"/>
      <c r="L25" s="109"/>
      <c r="M25" s="109"/>
      <c r="N25" s="110"/>
      <c r="O25" s="110"/>
      <c r="P25" s="110"/>
      <c r="Q25" s="46"/>
      <c r="R25" s="46"/>
      <c r="S25" s="46"/>
      <c r="T25" s="46"/>
    </row>
    <row r="26" spans="2:20" s="1" customFormat="1" ht="18.75" customHeight="1" thickTop="1">
      <c r="B26" s="36"/>
      <c r="C26" s="44"/>
      <c r="D26" s="36"/>
      <c r="E26" s="35"/>
      <c r="F26" s="48"/>
      <c r="G26" s="48"/>
      <c r="H26" s="49"/>
      <c r="I26" s="46"/>
      <c r="J26" s="109"/>
      <c r="K26" s="110"/>
      <c r="L26" s="109"/>
      <c r="M26" s="109"/>
      <c r="N26" s="110"/>
      <c r="O26" s="110"/>
      <c r="P26" s="110"/>
      <c r="Q26" s="46"/>
      <c r="R26" s="46"/>
      <c r="S26" s="46"/>
      <c r="T26" s="46"/>
    </row>
    <row r="27" spans="2:20" s="24" customFormat="1" ht="18.75" customHeight="1">
      <c r="B27" s="37">
        <v>2</v>
      </c>
      <c r="C27" s="38" t="s">
        <v>44</v>
      </c>
      <c r="D27" s="39"/>
      <c r="E27" s="40"/>
      <c r="F27" s="41"/>
      <c r="G27" s="41"/>
      <c r="H27" s="42"/>
      <c r="I27" s="46"/>
      <c r="J27" s="22"/>
      <c r="K27" s="50"/>
      <c r="L27" s="49"/>
      <c r="M27" s="50"/>
      <c r="N27" s="50"/>
      <c r="O27" s="50"/>
      <c r="P27" s="50"/>
      <c r="Q27" s="50"/>
      <c r="R27" s="50"/>
      <c r="S27" s="50"/>
      <c r="T27" s="50"/>
    </row>
    <row r="28" spans="2:20" s="24" customFormat="1" ht="12.95" customHeight="1">
      <c r="B28" s="126"/>
      <c r="C28" s="50"/>
      <c r="D28" s="36"/>
      <c r="E28" s="35"/>
      <c r="F28" s="48"/>
      <c r="G28" s="48"/>
      <c r="H28" s="49"/>
      <c r="I28" s="46"/>
      <c r="J28" s="22"/>
      <c r="K28" s="50"/>
      <c r="L28" s="49"/>
      <c r="M28" s="50"/>
      <c r="N28" s="50"/>
      <c r="O28" s="50"/>
      <c r="P28" s="50"/>
      <c r="Q28" s="50"/>
      <c r="R28" s="50"/>
      <c r="S28" s="50"/>
      <c r="T28" s="50"/>
    </row>
    <row r="29" spans="2:20" s="24" customFormat="1" ht="18.75" customHeight="1">
      <c r="B29" s="36">
        <f>B27+0.01</f>
        <v>2.0099999999999998</v>
      </c>
      <c r="C29" s="46" t="s">
        <v>45</v>
      </c>
      <c r="D29" s="128">
        <v>76.97</v>
      </c>
      <c r="E29" s="35" t="s">
        <v>19</v>
      </c>
      <c r="F29" s="48">
        <v>0</v>
      </c>
      <c r="G29" s="48">
        <f>F29*D29</f>
        <v>0</v>
      </c>
      <c r="H29" s="22">
        <f>+G29</f>
        <v>0</v>
      </c>
      <c r="I29" s="46"/>
      <c r="J29" s="22"/>
      <c r="K29" s="50"/>
      <c r="L29" s="49"/>
      <c r="M29" s="50"/>
      <c r="N29" s="50"/>
      <c r="O29" s="50"/>
      <c r="P29" s="50"/>
      <c r="Q29" s="50"/>
      <c r="R29" s="50"/>
      <c r="S29" s="50"/>
      <c r="T29" s="50"/>
    </row>
    <row r="30" spans="2:20" s="24" customFormat="1" ht="18.75" customHeight="1">
      <c r="B30" s="36">
        <f>B29+0.01</f>
        <v>2.0199999999999996</v>
      </c>
      <c r="C30" s="46" t="s">
        <v>46</v>
      </c>
      <c r="D30" s="128">
        <v>17</v>
      </c>
      <c r="E30" s="35" t="s">
        <v>19</v>
      </c>
      <c r="F30" s="48">
        <v>0</v>
      </c>
      <c r="G30" s="48">
        <f t="shared" ref="G30:G32" si="2">F30*D30</f>
        <v>0</v>
      </c>
      <c r="H30" s="22">
        <f t="shared" ref="H30:H32" si="3">+G30</f>
        <v>0</v>
      </c>
      <c r="I30" s="46"/>
      <c r="J30" s="22"/>
      <c r="K30" s="50"/>
      <c r="L30" s="49"/>
      <c r="M30" s="50"/>
      <c r="N30" s="50"/>
      <c r="O30" s="50"/>
      <c r="P30" s="50"/>
      <c r="Q30" s="50"/>
      <c r="R30" s="50"/>
      <c r="S30" s="50"/>
      <c r="T30" s="50"/>
    </row>
    <row r="31" spans="2:20" s="24" customFormat="1" ht="18.75" customHeight="1">
      <c r="B31" s="36">
        <f>B29+0.01</f>
        <v>2.0199999999999996</v>
      </c>
      <c r="C31" s="46" t="s">
        <v>72</v>
      </c>
      <c r="D31" s="36">
        <v>377.3</v>
      </c>
      <c r="E31" s="35" t="s">
        <v>19</v>
      </c>
      <c r="F31" s="48">
        <v>0</v>
      </c>
      <c r="G31" s="48">
        <f t="shared" si="2"/>
        <v>0</v>
      </c>
      <c r="H31" s="22">
        <f t="shared" si="3"/>
        <v>0</v>
      </c>
      <c r="I31" s="46"/>
      <c r="J31" s="22"/>
      <c r="K31" s="50"/>
      <c r="L31" s="49"/>
      <c r="M31" s="50"/>
      <c r="N31" s="50"/>
      <c r="O31" s="50"/>
      <c r="P31" s="50"/>
      <c r="Q31" s="50"/>
      <c r="R31" s="50"/>
      <c r="S31" s="50"/>
      <c r="T31" s="50"/>
    </row>
    <row r="32" spans="2:20" s="24" customFormat="1" ht="18.75" customHeight="1">
      <c r="B32" s="36">
        <f>B31+0.01</f>
        <v>2.0299999999999994</v>
      </c>
      <c r="C32" s="129" t="s">
        <v>131</v>
      </c>
      <c r="D32" s="36">
        <v>122.53</v>
      </c>
      <c r="E32" s="35" t="s">
        <v>47</v>
      </c>
      <c r="F32" s="48">
        <v>0</v>
      </c>
      <c r="G32" s="48">
        <f t="shared" si="2"/>
        <v>0</v>
      </c>
      <c r="H32" s="22">
        <f t="shared" si="3"/>
        <v>0</v>
      </c>
      <c r="I32" s="46"/>
      <c r="J32" s="22"/>
      <c r="K32" s="50"/>
      <c r="L32" s="49"/>
      <c r="M32" s="50"/>
      <c r="N32" s="50"/>
      <c r="O32" s="50"/>
      <c r="P32" s="50"/>
      <c r="Q32" s="50"/>
      <c r="R32" s="50"/>
      <c r="S32" s="50"/>
      <c r="T32" s="50"/>
    </row>
    <row r="33" spans="2:20" s="24" customFormat="1" ht="18.75" customHeight="1" thickBot="1">
      <c r="B33" s="115"/>
      <c r="C33" s="141"/>
      <c r="D33" s="115"/>
      <c r="E33" s="117"/>
      <c r="F33" s="118"/>
      <c r="G33" s="118"/>
      <c r="H33" s="119"/>
      <c r="I33" s="46"/>
      <c r="J33" s="22"/>
      <c r="K33" s="50"/>
      <c r="L33" s="49"/>
      <c r="M33" s="50"/>
      <c r="N33" s="50"/>
      <c r="O33" s="50"/>
      <c r="P33" s="50"/>
      <c r="Q33" s="50"/>
      <c r="R33" s="50"/>
      <c r="S33" s="50"/>
      <c r="T33" s="50"/>
    </row>
    <row r="34" spans="2:20" s="24" customFormat="1" ht="18.75" customHeight="1" thickTop="1" thickBot="1">
      <c r="B34" s="115"/>
      <c r="C34" s="116"/>
      <c r="D34" s="115"/>
      <c r="E34" s="117"/>
      <c r="F34" s="118"/>
      <c r="G34" s="118"/>
      <c r="H34" s="119">
        <f>SUM(G29:G33)</f>
        <v>0</v>
      </c>
      <c r="I34" s="46"/>
      <c r="J34" s="22"/>
      <c r="K34" s="50"/>
      <c r="L34" s="49"/>
      <c r="M34" s="50"/>
      <c r="N34" s="50"/>
      <c r="O34" s="50"/>
      <c r="P34" s="50"/>
      <c r="Q34" s="50"/>
      <c r="R34" s="50"/>
      <c r="S34" s="50"/>
      <c r="T34" s="50"/>
    </row>
    <row r="35" spans="2:20" s="24" customFormat="1" ht="18.75" customHeight="1" thickTop="1">
      <c r="B35" s="36"/>
      <c r="C35" s="129"/>
      <c r="D35" s="36"/>
      <c r="E35" s="35"/>
      <c r="F35" s="48"/>
      <c r="G35" s="48"/>
      <c r="H35" s="49"/>
      <c r="I35" s="46"/>
      <c r="J35" s="22"/>
      <c r="K35" s="50"/>
      <c r="L35" s="49"/>
      <c r="M35" s="50"/>
      <c r="N35" s="50"/>
      <c r="O35" s="50"/>
      <c r="P35" s="50"/>
      <c r="Q35" s="50"/>
      <c r="R35" s="50"/>
      <c r="S35" s="50"/>
      <c r="T35" s="50"/>
    </row>
    <row r="36" spans="2:20" s="1" customFormat="1" ht="18" customHeight="1">
      <c r="B36" s="37">
        <v>4</v>
      </c>
      <c r="C36" s="38" t="s">
        <v>92</v>
      </c>
      <c r="D36" s="37"/>
      <c r="E36" s="130"/>
      <c r="F36" s="131"/>
      <c r="G36" s="131"/>
      <c r="H36" s="42"/>
      <c r="I36" s="46"/>
      <c r="J36" s="22"/>
      <c r="K36" s="46"/>
      <c r="L36" s="22"/>
      <c r="M36" s="46"/>
      <c r="N36" s="46"/>
      <c r="O36" s="46"/>
      <c r="P36" s="46"/>
      <c r="Q36" s="46"/>
      <c r="R36" s="46"/>
      <c r="S36" s="46"/>
      <c r="T36" s="46"/>
    </row>
    <row r="37" spans="2:20" s="1" customFormat="1" ht="12" customHeight="1">
      <c r="B37" s="147"/>
      <c r="C37" s="50"/>
      <c r="D37" s="147"/>
      <c r="E37" s="80"/>
      <c r="F37" s="81"/>
      <c r="G37" s="81"/>
      <c r="H37" s="49"/>
      <c r="I37" s="46"/>
      <c r="J37" s="22"/>
      <c r="K37" s="46"/>
      <c r="L37" s="22"/>
      <c r="M37" s="46"/>
      <c r="N37" s="46"/>
      <c r="O37" s="46"/>
      <c r="P37" s="46"/>
      <c r="Q37" s="46"/>
      <c r="R37" s="46"/>
      <c r="S37" s="46"/>
      <c r="T37" s="46"/>
    </row>
    <row r="38" spans="2:20" s="132" customFormat="1" ht="32.1" customHeight="1">
      <c r="B38" s="133">
        <f>B36+0.01</f>
        <v>4.01</v>
      </c>
      <c r="C38" s="242" t="s">
        <v>132</v>
      </c>
      <c r="D38" s="133">
        <v>4</v>
      </c>
      <c r="E38" s="136" t="s">
        <v>26</v>
      </c>
      <c r="F38" s="137">
        <v>0</v>
      </c>
      <c r="G38" s="137">
        <f t="shared" ref="G38:G46" si="4">D38*F38</f>
        <v>0</v>
      </c>
      <c r="H38" s="134">
        <f>+G38</f>
        <v>0</v>
      </c>
      <c r="I38" s="135"/>
      <c r="J38" s="134"/>
      <c r="K38" s="135"/>
      <c r="L38" s="134"/>
      <c r="M38" s="135"/>
      <c r="N38" s="135"/>
      <c r="O38" s="135"/>
      <c r="P38" s="135"/>
      <c r="Q38" s="135"/>
      <c r="R38" s="135"/>
      <c r="S38" s="135"/>
      <c r="T38" s="135"/>
    </row>
    <row r="39" spans="2:20" s="132" customFormat="1" ht="33" customHeight="1">
      <c r="B39" s="133">
        <f t="shared" ref="B39:B45" si="5">B38+0.01</f>
        <v>4.0199999999999996</v>
      </c>
      <c r="C39" s="242" t="s">
        <v>133</v>
      </c>
      <c r="D39" s="133">
        <v>4</v>
      </c>
      <c r="E39" s="136" t="s">
        <v>26</v>
      </c>
      <c r="F39" s="137">
        <v>0</v>
      </c>
      <c r="G39" s="137">
        <f t="shared" si="4"/>
        <v>0</v>
      </c>
      <c r="H39" s="134">
        <f t="shared" ref="H39:H46" si="6">+G39</f>
        <v>0</v>
      </c>
      <c r="I39" s="135"/>
      <c r="J39" s="134"/>
      <c r="K39" s="135"/>
      <c r="L39" s="134"/>
      <c r="M39" s="135"/>
      <c r="N39" s="135"/>
      <c r="O39" s="135"/>
      <c r="P39" s="135"/>
      <c r="Q39" s="135"/>
      <c r="R39" s="135"/>
      <c r="S39" s="135"/>
      <c r="T39" s="135"/>
    </row>
    <row r="40" spans="2:20" s="132" customFormat="1" ht="33" customHeight="1">
      <c r="B40" s="133">
        <f>B39+0.01</f>
        <v>4.0299999999999994</v>
      </c>
      <c r="C40" s="242" t="s">
        <v>169</v>
      </c>
      <c r="D40" s="133">
        <v>1</v>
      </c>
      <c r="E40" s="136" t="s">
        <v>26</v>
      </c>
      <c r="F40" s="137">
        <v>0</v>
      </c>
      <c r="G40" s="137">
        <f t="shared" si="4"/>
        <v>0</v>
      </c>
      <c r="H40" s="134">
        <f t="shared" si="6"/>
        <v>0</v>
      </c>
      <c r="I40" s="135"/>
      <c r="J40" s="134"/>
      <c r="K40" s="135"/>
      <c r="L40" s="134"/>
      <c r="M40" s="135"/>
      <c r="N40" s="135"/>
      <c r="O40" s="135"/>
      <c r="P40" s="135"/>
      <c r="Q40" s="135"/>
      <c r="R40" s="135"/>
      <c r="S40" s="135"/>
      <c r="T40" s="135"/>
    </row>
    <row r="41" spans="2:20" s="132" customFormat="1" ht="32.1" customHeight="1">
      <c r="B41" s="133">
        <f t="shared" si="5"/>
        <v>4.0399999999999991</v>
      </c>
      <c r="C41" s="242" t="s">
        <v>170</v>
      </c>
      <c r="D41" s="133">
        <v>4</v>
      </c>
      <c r="E41" s="136" t="s">
        <v>19</v>
      </c>
      <c r="F41" s="137">
        <v>0</v>
      </c>
      <c r="G41" s="137">
        <f t="shared" si="4"/>
        <v>0</v>
      </c>
      <c r="H41" s="134">
        <f t="shared" si="6"/>
        <v>0</v>
      </c>
      <c r="I41" s="135"/>
      <c r="J41" s="134"/>
      <c r="K41" s="135"/>
      <c r="L41" s="134"/>
      <c r="M41" s="135"/>
      <c r="N41" s="135"/>
      <c r="O41" s="135"/>
      <c r="P41" s="135"/>
      <c r="Q41" s="135"/>
      <c r="R41" s="135"/>
      <c r="S41" s="135"/>
      <c r="T41" s="135"/>
    </row>
    <row r="42" spans="2:20" s="132" customFormat="1" ht="20.100000000000001" customHeight="1">
      <c r="B42" s="133">
        <f>B41+0.01</f>
        <v>4.0499999999999989</v>
      </c>
      <c r="C42" s="294" t="s">
        <v>138</v>
      </c>
      <c r="D42" s="133">
        <v>4</v>
      </c>
      <c r="E42" s="136" t="s">
        <v>26</v>
      </c>
      <c r="F42" s="137">
        <v>0</v>
      </c>
      <c r="G42" s="137">
        <f t="shared" si="4"/>
        <v>0</v>
      </c>
      <c r="H42" s="134">
        <f t="shared" si="6"/>
        <v>0</v>
      </c>
      <c r="I42" s="135"/>
      <c r="J42" s="134"/>
      <c r="K42" s="135"/>
      <c r="L42" s="134"/>
      <c r="M42" s="135"/>
      <c r="N42" s="135"/>
      <c r="O42" s="135"/>
      <c r="P42" s="135"/>
      <c r="Q42" s="135"/>
      <c r="R42" s="135"/>
      <c r="S42" s="135"/>
      <c r="T42" s="135"/>
    </row>
    <row r="43" spans="2:20" s="132" customFormat="1" ht="32.1" customHeight="1">
      <c r="B43" s="133">
        <f t="shared" si="5"/>
        <v>4.0599999999999987</v>
      </c>
      <c r="C43" s="245" t="s">
        <v>97</v>
      </c>
      <c r="D43" s="133">
        <v>1</v>
      </c>
      <c r="E43" s="152" t="s">
        <v>33</v>
      </c>
      <c r="F43" s="137">
        <v>0</v>
      </c>
      <c r="G43" s="137">
        <f t="shared" si="4"/>
        <v>0</v>
      </c>
      <c r="H43" s="134">
        <f t="shared" si="6"/>
        <v>0</v>
      </c>
      <c r="I43" s="135"/>
      <c r="J43" s="134"/>
      <c r="K43" s="135"/>
      <c r="L43" s="134"/>
      <c r="M43" s="135"/>
      <c r="N43" s="135"/>
      <c r="O43" s="135"/>
      <c r="P43" s="135"/>
      <c r="Q43" s="135"/>
      <c r="R43" s="135"/>
      <c r="S43" s="135"/>
      <c r="T43" s="135"/>
    </row>
    <row r="44" spans="2:20" s="132" customFormat="1" ht="20.100000000000001" customHeight="1">
      <c r="B44" s="133">
        <f>B43+0.01</f>
        <v>4.0699999999999985</v>
      </c>
      <c r="C44" s="151" t="s">
        <v>94</v>
      </c>
      <c r="D44" s="150">
        <v>4</v>
      </c>
      <c r="E44" s="152" t="s">
        <v>33</v>
      </c>
      <c r="F44" s="153">
        <v>0</v>
      </c>
      <c r="G44" s="137">
        <f t="shared" si="4"/>
        <v>0</v>
      </c>
      <c r="H44" s="134">
        <f t="shared" si="6"/>
        <v>0</v>
      </c>
      <c r="I44" s="135"/>
      <c r="J44" s="134"/>
      <c r="K44" s="135"/>
      <c r="L44" s="134"/>
      <c r="M44" s="135"/>
      <c r="N44" s="135"/>
      <c r="O44" s="135"/>
      <c r="P44" s="135"/>
      <c r="Q44" s="135"/>
      <c r="R44" s="135"/>
      <c r="S44" s="135"/>
      <c r="T44" s="135"/>
    </row>
    <row r="45" spans="2:20" s="132" customFormat="1" ht="30" customHeight="1">
      <c r="B45" s="133">
        <f t="shared" si="5"/>
        <v>4.0799999999999983</v>
      </c>
      <c r="C45" s="245" t="s">
        <v>99</v>
      </c>
      <c r="D45" s="150">
        <v>2</v>
      </c>
      <c r="E45" s="136" t="s">
        <v>26</v>
      </c>
      <c r="F45" s="153">
        <v>0</v>
      </c>
      <c r="G45" s="137">
        <f t="shared" si="4"/>
        <v>0</v>
      </c>
      <c r="H45" s="134">
        <f t="shared" si="6"/>
        <v>0</v>
      </c>
      <c r="I45" s="135"/>
      <c r="J45" s="134"/>
      <c r="K45" s="135"/>
      <c r="L45" s="134"/>
      <c r="M45" s="135"/>
      <c r="N45" s="135"/>
      <c r="O45" s="135"/>
      <c r="P45" s="135"/>
      <c r="Q45" s="135"/>
      <c r="R45" s="135"/>
      <c r="S45" s="135"/>
      <c r="T45" s="135"/>
    </row>
    <row r="46" spans="2:20" s="132" customFormat="1" ht="23.1" customHeight="1">
      <c r="B46" s="133">
        <f>B45+0.01</f>
        <v>4.0899999999999981</v>
      </c>
      <c r="C46" s="135" t="s">
        <v>100</v>
      </c>
      <c r="D46" s="133">
        <v>1</v>
      </c>
      <c r="E46" s="152" t="s">
        <v>33</v>
      </c>
      <c r="F46" s="137">
        <v>0</v>
      </c>
      <c r="G46" s="137">
        <f t="shared" si="4"/>
        <v>0</v>
      </c>
      <c r="H46" s="134">
        <f t="shared" si="6"/>
        <v>0</v>
      </c>
      <c r="I46" s="135"/>
      <c r="J46" s="134"/>
      <c r="K46" s="135"/>
      <c r="L46" s="134"/>
      <c r="M46" s="135"/>
      <c r="N46" s="135"/>
      <c r="O46" s="135"/>
      <c r="P46" s="135"/>
      <c r="Q46" s="135"/>
      <c r="R46" s="135"/>
      <c r="S46" s="135"/>
      <c r="T46" s="135"/>
    </row>
    <row r="47" spans="2:20" s="132" customFormat="1" ht="23.1" customHeight="1" thickBot="1">
      <c r="B47" s="142"/>
      <c r="C47" s="143"/>
      <c r="D47" s="142"/>
      <c r="E47" s="144"/>
      <c r="F47" s="145"/>
      <c r="G47" s="145"/>
      <c r="H47" s="146"/>
      <c r="I47" s="135"/>
      <c r="J47" s="134"/>
      <c r="K47" s="135"/>
      <c r="L47" s="134"/>
      <c r="M47" s="135"/>
      <c r="N47" s="135"/>
      <c r="O47" s="135"/>
      <c r="P47" s="135"/>
      <c r="Q47" s="135"/>
      <c r="R47" s="135"/>
      <c r="S47" s="135"/>
      <c r="T47" s="135"/>
    </row>
    <row r="48" spans="2:20" s="24" customFormat="1" ht="18.75" customHeight="1" thickTop="1" thickBot="1">
      <c r="B48" s="115"/>
      <c r="C48" s="116"/>
      <c r="D48" s="115"/>
      <c r="E48" s="117"/>
      <c r="F48" s="118"/>
      <c r="G48" s="118"/>
      <c r="H48" s="119">
        <f>SUM(G38:G47)</f>
        <v>0</v>
      </c>
      <c r="I48" s="46"/>
      <c r="J48" s="22"/>
      <c r="K48" s="50"/>
      <c r="L48" s="49"/>
      <c r="M48" s="50"/>
      <c r="N48" s="50"/>
      <c r="O48" s="50"/>
      <c r="P48" s="50"/>
      <c r="Q48" s="50"/>
      <c r="R48" s="50"/>
      <c r="S48" s="50"/>
      <c r="T48" s="50"/>
    </row>
    <row r="49" spans="2:20" s="24" customFormat="1" ht="18.75" customHeight="1" thickTop="1">
      <c r="B49" s="36"/>
      <c r="C49" s="44"/>
      <c r="D49" s="36"/>
      <c r="E49" s="35"/>
      <c r="F49" s="48"/>
      <c r="G49" s="48"/>
      <c r="H49" s="49"/>
      <c r="I49" s="46"/>
      <c r="J49" s="22"/>
      <c r="K49" s="50"/>
      <c r="L49" s="49"/>
      <c r="M49" s="50"/>
      <c r="N49" s="50"/>
      <c r="O49" s="50"/>
      <c r="P49" s="50"/>
      <c r="Q49" s="50"/>
      <c r="R49" s="50"/>
      <c r="S49" s="50"/>
      <c r="T49" s="50"/>
    </row>
    <row r="50" spans="2:20" s="1" customFormat="1" ht="18" customHeight="1">
      <c r="B50" s="37">
        <v>3</v>
      </c>
      <c r="C50" s="38" t="s">
        <v>48</v>
      </c>
      <c r="D50" s="37"/>
      <c r="E50" s="130"/>
      <c r="F50" s="131"/>
      <c r="G50" s="131"/>
      <c r="H50" s="42"/>
      <c r="I50" s="46"/>
      <c r="J50" s="22"/>
      <c r="K50" s="46"/>
      <c r="L50" s="22"/>
      <c r="M50" s="46"/>
      <c r="N50" s="46"/>
      <c r="O50" s="46"/>
      <c r="P50" s="46"/>
      <c r="Q50" s="46"/>
      <c r="R50" s="46"/>
      <c r="S50" s="46"/>
      <c r="T50" s="46"/>
    </row>
    <row r="51" spans="2:20" s="46" customFormat="1" ht="18" customHeight="1">
      <c r="B51" s="126"/>
      <c r="C51" s="50"/>
      <c r="D51" s="126"/>
      <c r="E51" s="80"/>
      <c r="F51" s="81"/>
      <c r="G51" s="81"/>
      <c r="H51" s="49"/>
      <c r="J51" s="22"/>
      <c r="L51" s="22"/>
    </row>
    <row r="52" spans="2:20" s="132" customFormat="1" ht="18" customHeight="1">
      <c r="B52" s="133">
        <f>B50+0.01</f>
        <v>3.01</v>
      </c>
      <c r="C52" s="132" t="s">
        <v>103</v>
      </c>
      <c r="D52" s="133">
        <v>92.6</v>
      </c>
      <c r="E52" s="136" t="s">
        <v>19</v>
      </c>
      <c r="F52" s="137">
        <v>0</v>
      </c>
      <c r="G52" s="137">
        <f>D52*F52</f>
        <v>0</v>
      </c>
      <c r="H52" s="134">
        <f>+G52</f>
        <v>0</v>
      </c>
      <c r="I52" s="135"/>
      <c r="J52" s="134"/>
      <c r="K52" s="135"/>
      <c r="L52" s="134"/>
      <c r="M52" s="135"/>
      <c r="N52" s="135"/>
      <c r="O52" s="135"/>
      <c r="P52" s="135"/>
      <c r="Q52" s="135"/>
      <c r="R52" s="135"/>
      <c r="S52" s="135"/>
      <c r="T52" s="135"/>
    </row>
    <row r="53" spans="2:20" s="132" customFormat="1" ht="18" customHeight="1">
      <c r="B53" s="133">
        <f>B52+0.01</f>
        <v>3.0199999999999996</v>
      </c>
      <c r="C53" s="132" t="s">
        <v>104</v>
      </c>
      <c r="D53" s="133">
        <v>382.22</v>
      </c>
      <c r="E53" s="136" t="s">
        <v>19</v>
      </c>
      <c r="F53" s="137">
        <v>0</v>
      </c>
      <c r="G53" s="137">
        <f t="shared" ref="G53:G61" si="7">D53*F53</f>
        <v>0</v>
      </c>
      <c r="H53" s="134">
        <f t="shared" ref="H53:H61" si="8">+G53</f>
        <v>0</v>
      </c>
      <c r="I53" s="135"/>
      <c r="J53" s="134"/>
      <c r="K53" s="135"/>
      <c r="L53" s="134"/>
      <c r="M53" s="135"/>
      <c r="N53" s="135"/>
      <c r="O53" s="135"/>
      <c r="P53" s="135"/>
      <c r="Q53" s="135"/>
      <c r="R53" s="135"/>
      <c r="S53" s="135"/>
      <c r="T53" s="135"/>
    </row>
    <row r="54" spans="2:20" s="132" customFormat="1" ht="18" customHeight="1">
      <c r="B54" s="133">
        <f>B53+0.01</f>
        <v>3.0299999999999994</v>
      </c>
      <c r="C54" s="135" t="s">
        <v>50</v>
      </c>
      <c r="D54" s="133">
        <v>19.2</v>
      </c>
      <c r="E54" s="136" t="s">
        <v>19</v>
      </c>
      <c r="F54" s="137">
        <v>0</v>
      </c>
      <c r="G54" s="137">
        <f t="shared" si="7"/>
        <v>0</v>
      </c>
      <c r="H54" s="134">
        <f t="shared" si="8"/>
        <v>0</v>
      </c>
      <c r="I54" s="135"/>
      <c r="J54" s="134"/>
      <c r="K54" s="135"/>
      <c r="L54" s="134"/>
      <c r="M54" s="135"/>
      <c r="N54" s="135"/>
      <c r="O54" s="135"/>
      <c r="P54" s="135"/>
      <c r="Q54" s="135"/>
      <c r="R54" s="135"/>
      <c r="S54" s="135"/>
      <c r="T54" s="135"/>
    </row>
    <row r="55" spans="2:20" s="132" customFormat="1" ht="18" customHeight="1">
      <c r="B55" s="133">
        <f t="shared" ref="B55" si="9">B54+0.01</f>
        <v>3.0399999999999991</v>
      </c>
      <c r="C55" s="135" t="s">
        <v>134</v>
      </c>
      <c r="D55" s="36">
        <f>377.3+66.67</f>
        <v>443.97</v>
      </c>
      <c r="E55" s="136" t="s">
        <v>19</v>
      </c>
      <c r="F55" s="137">
        <v>0</v>
      </c>
      <c r="G55" s="137">
        <f t="shared" si="7"/>
        <v>0</v>
      </c>
      <c r="H55" s="134">
        <f t="shared" si="8"/>
        <v>0</v>
      </c>
      <c r="I55" s="135"/>
      <c r="J55" s="134"/>
      <c r="K55" s="135"/>
      <c r="L55" s="134"/>
      <c r="M55" s="135"/>
      <c r="N55" s="135"/>
      <c r="O55" s="135"/>
      <c r="P55" s="135"/>
      <c r="Q55" s="135"/>
      <c r="R55" s="135"/>
      <c r="S55" s="135"/>
      <c r="T55" s="135"/>
    </row>
    <row r="56" spans="2:20" s="132" customFormat="1" ht="18" customHeight="1">
      <c r="B56" s="133">
        <f t="shared" ref="B56" si="10">B54+0.01</f>
        <v>3.0399999999999991</v>
      </c>
      <c r="C56" s="135" t="s">
        <v>73</v>
      </c>
      <c r="D56" s="133">
        <v>1</v>
      </c>
      <c r="E56" s="136" t="s">
        <v>33</v>
      </c>
      <c r="F56" s="137">
        <v>0</v>
      </c>
      <c r="G56" s="137">
        <f t="shared" si="7"/>
        <v>0</v>
      </c>
      <c r="H56" s="134">
        <f t="shared" si="8"/>
        <v>0</v>
      </c>
      <c r="I56" s="135"/>
      <c r="J56" s="134"/>
      <c r="K56" s="135"/>
      <c r="L56" s="134"/>
      <c r="M56" s="135"/>
      <c r="N56" s="135"/>
      <c r="O56" s="135"/>
      <c r="P56" s="135"/>
      <c r="Q56" s="135"/>
      <c r="R56" s="135"/>
      <c r="S56" s="135"/>
      <c r="T56" s="135"/>
    </row>
    <row r="57" spans="2:20" s="132" customFormat="1" ht="18" customHeight="1">
      <c r="B57" s="133">
        <f t="shared" ref="B57:B58" si="11">B56+0.01</f>
        <v>3.0499999999999989</v>
      </c>
      <c r="C57" s="135" t="s">
        <v>147</v>
      </c>
      <c r="D57" s="133">
        <v>1</v>
      </c>
      <c r="E57" s="136" t="s">
        <v>33</v>
      </c>
      <c r="F57" s="137">
        <v>0</v>
      </c>
      <c r="G57" s="137">
        <f t="shared" si="7"/>
        <v>0</v>
      </c>
      <c r="H57" s="134">
        <f t="shared" si="8"/>
        <v>0</v>
      </c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2:20" s="132" customFormat="1" ht="48.95" customHeight="1">
      <c r="B58" s="133">
        <f t="shared" si="11"/>
        <v>3.0599999999999987</v>
      </c>
      <c r="C58" s="245" t="s">
        <v>98</v>
      </c>
      <c r="D58" s="150">
        <v>2.4</v>
      </c>
      <c r="E58" s="152" t="s">
        <v>19</v>
      </c>
      <c r="F58" s="153">
        <v>0</v>
      </c>
      <c r="G58" s="137">
        <f t="shared" si="7"/>
        <v>0</v>
      </c>
      <c r="H58" s="134">
        <f t="shared" si="8"/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2:20" s="132" customFormat="1" ht="29.1" customHeight="1">
      <c r="B59" s="133">
        <f t="shared" ref="B59" si="12">B58+0.01</f>
        <v>3.0699999999999985</v>
      </c>
      <c r="C59" s="245" t="s">
        <v>135</v>
      </c>
      <c r="D59" s="150">
        <v>2.4</v>
      </c>
      <c r="E59" s="152" t="s">
        <v>19</v>
      </c>
      <c r="F59" s="153">
        <v>0</v>
      </c>
      <c r="G59" s="137">
        <f t="shared" si="7"/>
        <v>0</v>
      </c>
      <c r="H59" s="134">
        <f t="shared" si="8"/>
        <v>0</v>
      </c>
      <c r="I59" s="135"/>
      <c r="J59" s="134"/>
      <c r="K59" s="135"/>
      <c r="L59" s="134"/>
      <c r="M59" s="135"/>
      <c r="N59" s="135"/>
      <c r="O59" s="135"/>
      <c r="P59" s="135"/>
      <c r="Q59" s="135"/>
      <c r="R59" s="135"/>
      <c r="S59" s="135"/>
      <c r="T59" s="135"/>
    </row>
    <row r="60" spans="2:20" s="132" customFormat="1" ht="36.950000000000003" customHeight="1">
      <c r="B60" s="133">
        <f>B58+0.01</f>
        <v>3.0699999999999985</v>
      </c>
      <c r="C60" s="245" t="s">
        <v>148</v>
      </c>
      <c r="D60" s="133">
        <v>2</v>
      </c>
      <c r="E60" s="136" t="s">
        <v>26</v>
      </c>
      <c r="F60" s="137">
        <v>0</v>
      </c>
      <c r="G60" s="137">
        <f t="shared" si="7"/>
        <v>0</v>
      </c>
      <c r="H60" s="134">
        <f t="shared" si="8"/>
        <v>0</v>
      </c>
      <c r="I60" s="135"/>
      <c r="J60" s="134"/>
      <c r="K60" s="135"/>
      <c r="L60" s="134"/>
      <c r="M60" s="135"/>
      <c r="N60" s="135"/>
      <c r="O60" s="135"/>
      <c r="P60" s="135"/>
      <c r="Q60" s="135"/>
      <c r="R60" s="135"/>
      <c r="S60" s="135"/>
      <c r="T60" s="135"/>
    </row>
    <row r="61" spans="2:20" s="132" customFormat="1" ht="18" customHeight="1">
      <c r="B61" s="133">
        <f>B60+0.01</f>
        <v>3.0799999999999983</v>
      </c>
      <c r="C61" s="135" t="s">
        <v>51</v>
      </c>
      <c r="D61" s="133">
        <v>1</v>
      </c>
      <c r="E61" s="136" t="s">
        <v>33</v>
      </c>
      <c r="F61" s="137">
        <v>0</v>
      </c>
      <c r="G61" s="137">
        <f t="shared" si="7"/>
        <v>0</v>
      </c>
      <c r="H61" s="134">
        <f t="shared" si="8"/>
        <v>0</v>
      </c>
      <c r="I61" s="135"/>
      <c r="J61" s="134"/>
      <c r="K61" s="135"/>
      <c r="L61" s="134"/>
      <c r="M61" s="135"/>
      <c r="N61" s="135"/>
      <c r="O61" s="135"/>
      <c r="P61" s="135"/>
      <c r="Q61" s="135"/>
      <c r="R61" s="135"/>
      <c r="S61" s="135"/>
      <c r="T61" s="135"/>
    </row>
    <row r="62" spans="2:20" s="132" customFormat="1" ht="18" customHeight="1" thickBot="1">
      <c r="B62" s="142"/>
      <c r="C62" s="143"/>
      <c r="D62" s="142"/>
      <c r="E62" s="144"/>
      <c r="F62" s="145"/>
      <c r="G62" s="145"/>
      <c r="I62" s="135"/>
      <c r="J62" s="134"/>
      <c r="K62" s="135"/>
      <c r="L62" s="134"/>
      <c r="M62" s="135"/>
      <c r="N62" s="135"/>
      <c r="O62" s="135"/>
      <c r="P62" s="135"/>
      <c r="Q62" s="135"/>
      <c r="R62" s="135"/>
      <c r="S62" s="135"/>
      <c r="T62" s="135"/>
    </row>
    <row r="63" spans="2:20" s="132" customFormat="1" ht="18" customHeight="1" thickTop="1" thickBot="1">
      <c r="B63" s="115"/>
      <c r="C63" s="116"/>
      <c r="D63" s="115"/>
      <c r="E63" s="117"/>
      <c r="F63" s="118"/>
      <c r="G63" s="118"/>
      <c r="H63" s="297">
        <f>SUM(H52:H61)</f>
        <v>0</v>
      </c>
      <c r="I63" s="135"/>
      <c r="J63" s="134"/>
      <c r="K63" s="135"/>
      <c r="L63" s="134"/>
      <c r="M63" s="135"/>
      <c r="N63" s="135"/>
      <c r="O63" s="135"/>
      <c r="P63" s="135"/>
      <c r="Q63" s="135"/>
      <c r="R63" s="135"/>
      <c r="S63" s="135"/>
      <c r="T63" s="135"/>
    </row>
    <row r="64" spans="2:20" s="24" customFormat="1" ht="18.75" customHeight="1" thickTop="1">
      <c r="B64" s="36"/>
      <c r="C64" s="129"/>
      <c r="D64" s="36"/>
      <c r="E64" s="35"/>
      <c r="F64" s="48"/>
      <c r="G64" s="48"/>
      <c r="H64" s="49"/>
      <c r="I64" s="46"/>
      <c r="J64" s="22"/>
      <c r="K64" s="50"/>
      <c r="L64" s="49"/>
      <c r="M64" s="50"/>
      <c r="N64" s="50"/>
      <c r="O64" s="50"/>
      <c r="P64" s="50"/>
      <c r="Q64" s="50"/>
      <c r="R64" s="50"/>
      <c r="S64" s="50"/>
      <c r="T64" s="50"/>
    </row>
    <row r="65" spans="1:20" s="24" customFormat="1" ht="18.95" customHeight="1">
      <c r="B65" s="37">
        <v>5</v>
      </c>
      <c r="C65" s="38" t="s">
        <v>52</v>
      </c>
      <c r="D65" s="37"/>
      <c r="E65" s="130"/>
      <c r="F65" s="138"/>
      <c r="G65" s="131"/>
      <c r="H65" s="42"/>
      <c r="I65" s="50"/>
    </row>
    <row r="66" spans="1:20" s="132" customFormat="1" ht="18.95" customHeight="1">
      <c r="B66" s="133">
        <f>B65+0.01</f>
        <v>5.01</v>
      </c>
      <c r="C66" s="132" t="s">
        <v>74</v>
      </c>
      <c r="D66" s="133">
        <v>1</v>
      </c>
      <c r="E66" s="136" t="s">
        <v>53</v>
      </c>
      <c r="F66" s="139">
        <v>0</v>
      </c>
      <c r="G66" s="137">
        <f>F66*D66</f>
        <v>0</v>
      </c>
      <c r="H66" s="134"/>
      <c r="I66" s="135"/>
      <c r="J66" s="140"/>
      <c r="K66" s="140"/>
    </row>
    <row r="67" spans="1:20" s="132" customFormat="1" ht="18.95" customHeight="1" thickBot="1">
      <c r="B67" s="142"/>
      <c r="C67" s="143"/>
      <c r="D67" s="142"/>
      <c r="E67" s="144"/>
      <c r="F67" s="145"/>
      <c r="G67" s="145"/>
      <c r="H67" s="146"/>
      <c r="I67" s="135"/>
      <c r="J67" s="140"/>
      <c r="K67" s="140"/>
    </row>
    <row r="68" spans="1:20" s="132" customFormat="1" ht="18.95" customHeight="1" thickTop="1" thickBot="1">
      <c r="B68" s="115"/>
      <c r="C68" s="116"/>
      <c r="D68" s="115"/>
      <c r="E68" s="117"/>
      <c r="F68" s="118"/>
      <c r="G68" s="118"/>
      <c r="H68" s="119">
        <f>SUM(G66:G67)</f>
        <v>0</v>
      </c>
      <c r="I68" s="135"/>
      <c r="J68" s="140"/>
      <c r="K68" s="140"/>
    </row>
    <row r="69" spans="1:20" s="24" customFormat="1" ht="15.75" customHeight="1" thickTop="1" thickBot="1">
      <c r="B69" s="36"/>
      <c r="C69" s="44"/>
      <c r="D69" s="36"/>
      <c r="E69" s="35"/>
      <c r="F69" s="48"/>
      <c r="G69" s="48"/>
      <c r="H69" s="49"/>
      <c r="I69" s="46"/>
      <c r="J69" s="22"/>
      <c r="K69" s="50"/>
      <c r="L69" s="49"/>
      <c r="M69" s="50"/>
      <c r="N69" s="50"/>
      <c r="O69" s="50"/>
      <c r="P69" s="50"/>
      <c r="Q69" s="50"/>
      <c r="R69" s="50"/>
      <c r="S69" s="50"/>
      <c r="T69" s="50"/>
    </row>
    <row r="70" spans="1:20" s="10" customFormat="1" ht="20.100000000000001" customHeight="1" thickBot="1">
      <c r="A70" s="24"/>
      <c r="B70" s="51"/>
      <c r="C70" s="52" t="s">
        <v>1</v>
      </c>
      <c r="D70" s="53"/>
      <c r="E70" s="54"/>
      <c r="F70" s="71"/>
      <c r="G70" s="55"/>
      <c r="H70" s="56">
        <f>+H25+H34+H48+H63+H68</f>
        <v>0</v>
      </c>
      <c r="I70" s="25"/>
      <c r="K70" s="63"/>
    </row>
    <row r="71" spans="1:20" s="10" customFormat="1" ht="14.25" customHeight="1" thickBot="1">
      <c r="A71" s="24"/>
      <c r="B71" s="36"/>
      <c r="C71" s="102"/>
      <c r="D71" s="36"/>
      <c r="E71" s="47"/>
      <c r="F71" s="45"/>
      <c r="G71" s="43"/>
      <c r="H71" s="45"/>
      <c r="I71" s="25"/>
    </row>
    <row r="72" spans="1:20" s="10" customFormat="1" ht="23.1" customHeight="1" thickBot="1">
      <c r="A72" s="24"/>
      <c r="B72" s="103">
        <v>6</v>
      </c>
      <c r="C72" s="104" t="s">
        <v>2</v>
      </c>
      <c r="D72" s="105"/>
      <c r="E72" s="106" t="s">
        <v>3</v>
      </c>
      <c r="F72" s="107"/>
      <c r="G72" s="107"/>
      <c r="H72" s="108">
        <f>SUM(G74:G80)</f>
        <v>0</v>
      </c>
      <c r="I72" s="25"/>
      <c r="J72" s="63"/>
    </row>
    <row r="73" spans="1:20" s="10" customFormat="1" ht="14.25" customHeight="1">
      <c r="A73" s="24"/>
      <c r="B73" s="126"/>
      <c r="C73" s="50"/>
      <c r="D73" s="126"/>
      <c r="E73" s="80"/>
      <c r="F73" s="81"/>
      <c r="G73" s="81"/>
      <c r="H73" s="81"/>
      <c r="I73" s="25"/>
      <c r="J73" s="63"/>
    </row>
    <row r="74" spans="1:20" s="10" customFormat="1" ht="20.100000000000001" customHeight="1">
      <c r="A74" s="24"/>
      <c r="B74" s="36">
        <f>B72+0.01</f>
        <v>6.01</v>
      </c>
      <c r="C74" s="46" t="s">
        <v>155</v>
      </c>
      <c r="D74" s="36">
        <v>10</v>
      </c>
      <c r="E74" s="57" t="s">
        <v>3</v>
      </c>
      <c r="F74" s="45"/>
      <c r="G74" s="45">
        <f>H70*D74/100</f>
        <v>0</v>
      </c>
      <c r="H74" s="45"/>
      <c r="I74" s="8"/>
    </row>
    <row r="75" spans="1:20" ht="20.100000000000001" customHeight="1">
      <c r="B75" s="36">
        <f>B74+0.01</f>
        <v>6.02</v>
      </c>
      <c r="C75" s="46" t="s">
        <v>17</v>
      </c>
      <c r="D75" s="36">
        <v>3.5</v>
      </c>
      <c r="E75" s="57" t="s">
        <v>3</v>
      </c>
      <c r="F75" s="45"/>
      <c r="G75" s="45">
        <f>H70*D75/100</f>
        <v>0</v>
      </c>
      <c r="H75" s="45"/>
      <c r="I75" s="8"/>
      <c r="K75" s="33"/>
    </row>
    <row r="76" spans="1:20" ht="20.100000000000001" customHeight="1">
      <c r="B76" s="36">
        <f>B75+0.01</f>
        <v>6.0299999999999994</v>
      </c>
      <c r="C76" s="46" t="s">
        <v>11</v>
      </c>
      <c r="D76" s="36">
        <v>4</v>
      </c>
      <c r="E76" s="57" t="s">
        <v>3</v>
      </c>
      <c r="F76" s="45"/>
      <c r="G76" s="45">
        <f>H70*D76/100</f>
        <v>0</v>
      </c>
      <c r="H76" s="45"/>
      <c r="I76" s="8"/>
      <c r="K76" s="33"/>
    </row>
    <row r="77" spans="1:20" ht="20.100000000000001" customHeight="1">
      <c r="B77" s="36">
        <f>B76+0.01</f>
        <v>6.0399999999999991</v>
      </c>
      <c r="C77" s="46" t="s">
        <v>12</v>
      </c>
      <c r="D77" s="36">
        <v>2.5</v>
      </c>
      <c r="E77" s="57" t="s">
        <v>3</v>
      </c>
      <c r="F77" s="45"/>
      <c r="G77" s="45">
        <f>H70*D77/100</f>
        <v>0</v>
      </c>
      <c r="H77" s="45"/>
      <c r="I77" s="8"/>
      <c r="K77" s="33"/>
    </row>
    <row r="78" spans="1:20" ht="20.100000000000001" customHeight="1">
      <c r="B78" s="36">
        <f>B77+0.01</f>
        <v>6.0499999999999989</v>
      </c>
      <c r="C78" s="46" t="s">
        <v>146</v>
      </c>
      <c r="D78" s="36">
        <v>2</v>
      </c>
      <c r="E78" s="57" t="s">
        <v>3</v>
      </c>
      <c r="F78" s="45"/>
      <c r="G78" s="45">
        <f>H70*D78/100</f>
        <v>0</v>
      </c>
      <c r="H78" s="45"/>
      <c r="I78" s="8"/>
      <c r="K78" s="33"/>
    </row>
    <row r="79" spans="1:20" s="95" customFormat="1" ht="20.100000000000001" customHeight="1">
      <c r="A79" s="1"/>
      <c r="B79" s="36">
        <f>B78+0.01</f>
        <v>6.0599999999999987</v>
      </c>
      <c r="C79" s="46" t="s">
        <v>149</v>
      </c>
      <c r="D79" s="36">
        <v>18</v>
      </c>
      <c r="E79" s="57" t="s">
        <v>3</v>
      </c>
      <c r="F79" s="45"/>
      <c r="G79" s="45">
        <f>G74*D79/100</f>
        <v>0</v>
      </c>
      <c r="H79" s="48"/>
      <c r="I79" s="46"/>
      <c r="J79" s="65"/>
      <c r="K79" s="65"/>
      <c r="L79" s="1"/>
      <c r="M79" s="1"/>
      <c r="N79" s="1"/>
      <c r="O79" s="1"/>
      <c r="P79" s="1"/>
    </row>
    <row r="80" spans="1:20" s="95" customFormat="1" ht="15.75" thickBot="1">
      <c r="A80" s="1"/>
      <c r="B80" s="36"/>
      <c r="C80" s="46"/>
      <c r="D80" s="36"/>
      <c r="E80" s="82"/>
      <c r="F80" s="48"/>
      <c r="G80" s="48"/>
      <c r="H80" s="48"/>
      <c r="I80" s="46"/>
      <c r="J80" s="65"/>
      <c r="K80" s="65"/>
      <c r="L80" s="1"/>
      <c r="M80" s="1"/>
      <c r="N80" s="1"/>
      <c r="O80" s="1"/>
      <c r="P80" s="1"/>
    </row>
    <row r="81" spans="1:11" ht="19.350000000000001" customHeight="1" thickBot="1">
      <c r="B81" s="2" t="s">
        <v>15</v>
      </c>
      <c r="C81" s="3" t="s">
        <v>16</v>
      </c>
      <c r="D81" s="4"/>
      <c r="E81" s="5"/>
      <c r="F81" s="6"/>
      <c r="G81" s="6" t="s">
        <v>0</v>
      </c>
      <c r="H81" s="7">
        <f>H70+H72</f>
        <v>0</v>
      </c>
      <c r="I81" s="8"/>
      <c r="K81" s="11"/>
    </row>
    <row r="82" spans="1:11" ht="16.5" thickBot="1">
      <c r="B82" s="11"/>
      <c r="C82" s="97"/>
      <c r="D82" s="43"/>
      <c r="E82" s="47"/>
      <c r="F82" s="45"/>
      <c r="G82" s="11"/>
      <c r="H82" s="11"/>
      <c r="I82" s="8"/>
      <c r="J82" s="9"/>
    </row>
    <row r="83" spans="1:11" ht="20.100000000000001" customHeight="1" thickBot="1">
      <c r="B83" s="12"/>
      <c r="C83" s="91"/>
      <c r="D83" s="13"/>
      <c r="E83" s="14"/>
      <c r="F83" s="15"/>
      <c r="G83" s="15"/>
      <c r="H83" s="16">
        <f>H81/47.2</f>
        <v>0</v>
      </c>
      <c r="I83" s="8"/>
      <c r="J83" s="9"/>
    </row>
    <row r="84" spans="1:11" ht="15.75">
      <c r="C84" s="98"/>
      <c r="D84" s="8"/>
      <c r="E84" s="8"/>
      <c r="F84" s="72"/>
      <c r="G84" s="8"/>
      <c r="H84" s="8"/>
      <c r="I84" s="8"/>
      <c r="J84" s="9"/>
    </row>
    <row r="85" spans="1:11" ht="15" customHeight="1">
      <c r="B85" s="45"/>
      <c r="D85" s="101"/>
      <c r="E85" s="96"/>
      <c r="F85" s="96"/>
      <c r="G85" s="96"/>
      <c r="H85" s="8"/>
      <c r="I85" s="8"/>
      <c r="J85" s="9"/>
    </row>
    <row r="86" spans="1:11">
      <c r="B86" s="45"/>
      <c r="C86" s="96"/>
      <c r="D86" s="8"/>
      <c r="E86" s="8"/>
      <c r="F86" s="72"/>
      <c r="G86" s="8"/>
      <c r="H86" s="8"/>
      <c r="I86" s="8"/>
      <c r="J86" s="9"/>
    </row>
    <row r="87" spans="1:11">
      <c r="A87" s="46"/>
      <c r="B87" s="48"/>
      <c r="C87" s="8"/>
      <c r="D87" s="46"/>
      <c r="E87" s="46"/>
      <c r="F87" s="69"/>
      <c r="G87" s="46"/>
      <c r="H87" s="46"/>
      <c r="I87" s="8"/>
      <c r="J87" s="9"/>
    </row>
    <row r="88" spans="1:11" ht="15.75">
      <c r="A88" s="46"/>
      <c r="B88" s="17"/>
      <c r="C88" s="46"/>
      <c r="D88" s="19"/>
      <c r="E88" s="19"/>
      <c r="F88" s="66"/>
      <c r="G88" s="19"/>
      <c r="H88" s="20"/>
      <c r="I88" s="8"/>
      <c r="J88" s="9"/>
    </row>
    <row r="89" spans="1:11" ht="15.75">
      <c r="A89" s="46"/>
      <c r="B89" s="126"/>
      <c r="C89" s="18"/>
      <c r="D89" s="126"/>
      <c r="E89" s="80"/>
      <c r="F89" s="69"/>
      <c r="G89" s="81"/>
      <c r="H89" s="49"/>
      <c r="I89" s="25"/>
      <c r="J89" s="9"/>
    </row>
    <row r="90" spans="1:11" ht="16.350000000000001" customHeight="1">
      <c r="A90" s="46"/>
      <c r="B90" s="36"/>
      <c r="C90" s="50"/>
      <c r="D90" s="36"/>
      <c r="E90" s="35"/>
      <c r="F90" s="79"/>
      <c r="G90" s="48"/>
      <c r="H90" s="22"/>
      <c r="I90" s="10"/>
      <c r="J90" s="9"/>
    </row>
    <row r="91" spans="1:11" ht="17.100000000000001" customHeight="1">
      <c r="A91" s="46"/>
      <c r="B91" s="36"/>
      <c r="C91" s="46"/>
      <c r="D91" s="36"/>
      <c r="E91" s="35"/>
      <c r="F91" s="70"/>
      <c r="G91" s="48"/>
      <c r="H91" s="22"/>
      <c r="I91" s="10"/>
      <c r="J91" s="9"/>
    </row>
    <row r="92" spans="1:11" ht="15.6" customHeight="1">
      <c r="A92" s="46"/>
      <c r="B92" s="36"/>
      <c r="C92" s="1"/>
      <c r="D92" s="36"/>
      <c r="E92" s="35"/>
      <c r="F92" s="70"/>
      <c r="G92" s="48"/>
      <c r="H92" s="22"/>
      <c r="I92" s="10"/>
      <c r="J92" s="9"/>
    </row>
    <row r="93" spans="1:11" ht="15.75">
      <c r="A93" s="46"/>
      <c r="B93" s="36"/>
      <c r="C93" s="1"/>
      <c r="D93" s="19"/>
      <c r="E93" s="35"/>
      <c r="F93" s="70"/>
      <c r="G93" s="48"/>
      <c r="H93" s="22"/>
      <c r="I93" s="10"/>
      <c r="J93" s="9"/>
    </row>
    <row r="94" spans="1:11" ht="15.75">
      <c r="A94" s="46"/>
      <c r="B94" s="75"/>
      <c r="C94" s="1"/>
      <c r="D94" s="19"/>
      <c r="E94" s="19"/>
      <c r="F94" s="66"/>
      <c r="G94" s="19"/>
      <c r="H94" s="21"/>
      <c r="I94" s="10"/>
      <c r="J94" s="8"/>
      <c r="K94" s="8"/>
    </row>
    <row r="95" spans="1:11" ht="15.75">
      <c r="A95" s="46"/>
      <c r="B95" s="75"/>
      <c r="C95" s="75"/>
      <c r="D95" s="19"/>
      <c r="E95" s="19"/>
      <c r="F95" s="66"/>
      <c r="G95" s="19"/>
      <c r="H95" s="21"/>
      <c r="I95" s="10"/>
      <c r="J95" s="8"/>
      <c r="K95" s="8"/>
    </row>
    <row r="96" spans="1:11" ht="15.75">
      <c r="A96" s="46"/>
      <c r="B96" s="75"/>
      <c r="C96" s="75"/>
      <c r="D96" s="127"/>
      <c r="E96" s="19"/>
      <c r="F96" s="66"/>
      <c r="G96" s="19"/>
      <c r="H96" s="21"/>
      <c r="I96" s="10"/>
      <c r="J96" s="8"/>
      <c r="K96" s="8"/>
    </row>
    <row r="97" spans="1:11" ht="15.75">
      <c r="A97" s="46"/>
      <c r="B97" s="75"/>
      <c r="C97" s="75"/>
      <c r="D97" s="19"/>
      <c r="E97" s="94"/>
      <c r="F97" s="76"/>
      <c r="G97" s="76"/>
      <c r="H97" s="21"/>
      <c r="I97" s="10"/>
      <c r="J97" s="8"/>
      <c r="K97" s="8"/>
    </row>
    <row r="98" spans="1:11" ht="20.25">
      <c r="A98" s="46"/>
      <c r="B98" s="17"/>
      <c r="C98" s="75"/>
      <c r="D98" s="93"/>
      <c r="E98" s="19"/>
      <c r="F98" s="66"/>
      <c r="G98" s="19"/>
      <c r="H98" s="20"/>
      <c r="I98" s="10"/>
      <c r="J98" s="8"/>
      <c r="K98" s="8"/>
    </row>
    <row r="99" spans="1:11" ht="15.6" customHeight="1">
      <c r="A99" s="50"/>
      <c r="B99" s="93"/>
      <c r="C99" s="18"/>
      <c r="D99" s="93"/>
      <c r="E99" s="93"/>
      <c r="F99" s="93"/>
      <c r="G99" s="93"/>
      <c r="H99" s="93"/>
      <c r="I99" s="24"/>
      <c r="J99" s="8"/>
      <c r="K99" s="8"/>
    </row>
    <row r="100" spans="1:11" ht="15.6" customHeight="1">
      <c r="A100" s="46"/>
      <c r="B100" s="93"/>
      <c r="C100" s="93"/>
      <c r="D100" s="27"/>
      <c r="E100" s="93"/>
      <c r="F100" s="93"/>
      <c r="G100" s="93"/>
      <c r="H100" s="93"/>
      <c r="I100" s="24"/>
      <c r="J100" s="8"/>
      <c r="K100" s="8"/>
    </row>
    <row r="101" spans="1:11" ht="20.25">
      <c r="A101" s="46"/>
      <c r="B101" s="17"/>
      <c r="C101" s="93"/>
      <c r="D101" s="78"/>
      <c r="E101" s="28"/>
      <c r="F101" s="67"/>
      <c r="G101" s="27"/>
      <c r="H101" s="20"/>
      <c r="I101" s="10"/>
      <c r="J101" s="8"/>
      <c r="K101" s="8"/>
    </row>
    <row r="102" spans="1:11" ht="15.75">
      <c r="A102" s="50"/>
      <c r="B102" s="127"/>
      <c r="C102" s="26"/>
      <c r="D102" s="36"/>
      <c r="E102" s="19"/>
      <c r="F102" s="78"/>
      <c r="G102" s="78"/>
      <c r="H102" s="21"/>
      <c r="I102" s="10"/>
      <c r="J102" s="8"/>
      <c r="K102" s="8"/>
    </row>
    <row r="103" spans="1:11" ht="15.75">
      <c r="A103" s="46"/>
      <c r="B103" s="22"/>
      <c r="C103" s="19"/>
      <c r="D103" s="36"/>
      <c r="E103" s="35"/>
      <c r="F103" s="69"/>
      <c r="G103" s="46"/>
      <c r="H103" s="46"/>
      <c r="I103" s="10"/>
      <c r="J103" s="8"/>
      <c r="K103" s="8"/>
    </row>
    <row r="104" spans="1:11" ht="15.75">
      <c r="A104" s="46"/>
      <c r="B104" s="22"/>
      <c r="C104" s="46"/>
      <c r="D104" s="36"/>
      <c r="E104" s="35"/>
      <c r="F104" s="69"/>
      <c r="G104" s="35"/>
      <c r="H104" s="35"/>
      <c r="I104" s="10"/>
      <c r="J104" s="8"/>
      <c r="K104" s="8"/>
    </row>
    <row r="105" spans="1:11" ht="15.75">
      <c r="A105" s="46"/>
      <c r="B105" s="126"/>
      <c r="C105" s="35"/>
      <c r="D105" s="36"/>
      <c r="E105" s="35"/>
      <c r="F105" s="48"/>
      <c r="G105" s="48"/>
      <c r="H105" s="49"/>
      <c r="I105" s="10"/>
      <c r="J105" s="8"/>
      <c r="K105" s="8"/>
    </row>
    <row r="106" spans="1:11" ht="15.75">
      <c r="A106" s="46"/>
      <c r="B106" s="36"/>
      <c r="C106" s="50"/>
      <c r="D106" s="36"/>
      <c r="E106" s="35"/>
      <c r="F106" s="79"/>
      <c r="G106" s="48"/>
      <c r="H106" s="22"/>
      <c r="I106" s="10"/>
      <c r="J106" s="8"/>
      <c r="K106" s="8"/>
    </row>
    <row r="107" spans="1:11" ht="15.75">
      <c r="A107" s="46"/>
      <c r="B107" s="36"/>
      <c r="C107" s="46"/>
      <c r="D107" s="36"/>
      <c r="E107" s="35"/>
      <c r="F107" s="79"/>
      <c r="G107" s="48"/>
      <c r="H107" s="22"/>
      <c r="I107" s="10"/>
      <c r="J107" s="8"/>
      <c r="K107" s="8"/>
    </row>
    <row r="108" spans="1:11" ht="15.75">
      <c r="A108" s="46"/>
      <c r="B108" s="36"/>
      <c r="C108" s="46"/>
      <c r="D108" s="36"/>
      <c r="E108" s="35"/>
      <c r="F108" s="79"/>
      <c r="G108" s="48"/>
      <c r="H108" s="22"/>
      <c r="I108" s="10"/>
      <c r="J108" s="8"/>
      <c r="K108" s="8"/>
    </row>
    <row r="109" spans="1:11" ht="15.75">
      <c r="A109" s="46"/>
      <c r="B109" s="36"/>
      <c r="C109" s="46"/>
      <c r="D109" s="36"/>
      <c r="E109" s="35"/>
      <c r="F109" s="79"/>
      <c r="G109" s="48"/>
      <c r="H109" s="22"/>
      <c r="I109" s="10"/>
      <c r="J109" s="8"/>
      <c r="K109" s="8"/>
    </row>
    <row r="110" spans="1:11" ht="15.75">
      <c r="A110" s="46"/>
      <c r="B110" s="36"/>
      <c r="C110" s="46"/>
      <c r="D110" s="36"/>
      <c r="E110" s="35"/>
      <c r="F110" s="79"/>
      <c r="G110" s="48"/>
      <c r="H110" s="22"/>
      <c r="I110" s="10"/>
      <c r="J110" s="8"/>
      <c r="K110" s="8"/>
    </row>
    <row r="111" spans="1:11" ht="15.75">
      <c r="A111" s="46"/>
      <c r="B111" s="36"/>
      <c r="C111" s="46"/>
      <c r="D111" s="36"/>
      <c r="E111" s="35"/>
      <c r="F111" s="79"/>
      <c r="G111" s="79"/>
      <c r="H111" s="22"/>
      <c r="I111" s="10"/>
      <c r="J111" s="8"/>
      <c r="K111" s="8"/>
    </row>
    <row r="112" spans="1:11" ht="15.75">
      <c r="A112" s="46"/>
      <c r="B112" s="36"/>
      <c r="C112" s="46"/>
      <c r="D112" s="36"/>
      <c r="E112" s="35"/>
      <c r="F112" s="48"/>
      <c r="G112" s="48"/>
      <c r="H112" s="22"/>
      <c r="I112" s="10"/>
      <c r="J112" s="8"/>
      <c r="K112" s="8"/>
    </row>
    <row r="113" spans="1:11" ht="15.75">
      <c r="A113" s="46"/>
      <c r="B113" s="36"/>
      <c r="C113" s="46"/>
      <c r="D113" s="36"/>
      <c r="E113" s="35"/>
      <c r="F113" s="79"/>
      <c r="G113" s="48"/>
      <c r="H113" s="22"/>
      <c r="I113" s="10"/>
      <c r="J113" s="11"/>
      <c r="K113" s="8"/>
    </row>
    <row r="114" spans="1:11">
      <c r="A114" s="46"/>
      <c r="B114" s="36"/>
      <c r="C114" s="46"/>
      <c r="D114" s="36"/>
      <c r="E114" s="35"/>
      <c r="F114" s="79"/>
      <c r="G114" s="48"/>
      <c r="H114" s="22"/>
      <c r="J114" s="11"/>
      <c r="K114" s="8"/>
    </row>
    <row r="115" spans="1:11">
      <c r="A115" s="46"/>
      <c r="B115" s="36"/>
      <c r="C115" s="46"/>
      <c r="D115" s="36"/>
      <c r="E115" s="35"/>
      <c r="F115" s="79"/>
      <c r="G115" s="48"/>
      <c r="H115" s="22"/>
      <c r="J115" s="11"/>
      <c r="K115" s="8"/>
    </row>
    <row r="116" spans="1:11" ht="15.6" customHeight="1">
      <c r="A116" s="46"/>
      <c r="B116" s="36"/>
      <c r="C116" s="46"/>
      <c r="D116" s="35"/>
      <c r="E116" s="35"/>
      <c r="F116" s="79"/>
      <c r="G116" s="48"/>
      <c r="H116" s="46"/>
      <c r="J116" s="11"/>
      <c r="K116" s="8"/>
    </row>
    <row r="117" spans="1:11" ht="15.75">
      <c r="A117" s="46"/>
      <c r="B117" s="46"/>
      <c r="C117" s="46"/>
      <c r="D117" s="126"/>
      <c r="E117" s="35"/>
      <c r="F117" s="69"/>
      <c r="G117" s="46"/>
      <c r="H117" s="46"/>
      <c r="J117" s="11"/>
      <c r="K117" s="8"/>
    </row>
    <row r="118" spans="1:11" ht="15.6" customHeight="1">
      <c r="A118" s="46"/>
      <c r="B118" s="126"/>
      <c r="C118" s="46"/>
      <c r="D118" s="36"/>
      <c r="E118" s="80"/>
      <c r="F118" s="81"/>
      <c r="G118" s="126"/>
      <c r="H118" s="81"/>
      <c r="J118" s="11"/>
      <c r="K118" s="8"/>
    </row>
    <row r="119" spans="1:11" ht="15.75">
      <c r="A119" s="46"/>
      <c r="B119" s="36"/>
      <c r="C119" s="50"/>
      <c r="D119" s="126"/>
      <c r="E119" s="35"/>
      <c r="F119" s="48"/>
      <c r="G119" s="36"/>
      <c r="H119" s="48"/>
      <c r="I119" s="11"/>
      <c r="J119" s="11"/>
      <c r="K119" s="8"/>
    </row>
    <row r="120" spans="1:11" ht="15.75">
      <c r="A120" s="46"/>
      <c r="B120" s="126"/>
      <c r="C120" s="46"/>
      <c r="D120" s="36"/>
      <c r="E120" s="80"/>
      <c r="F120" s="81"/>
      <c r="G120" s="81"/>
      <c r="H120" s="81"/>
      <c r="J120" s="11"/>
      <c r="K120" s="8"/>
    </row>
    <row r="121" spans="1:11" ht="15.75">
      <c r="A121" s="46"/>
      <c r="B121" s="36"/>
      <c r="C121" s="50"/>
      <c r="D121" s="36"/>
      <c r="E121" s="82"/>
      <c r="F121" s="48"/>
      <c r="G121" s="48"/>
      <c r="H121" s="48"/>
      <c r="I121" s="10"/>
      <c r="J121" s="11"/>
      <c r="K121" s="8"/>
    </row>
    <row r="122" spans="1:11" ht="15.75">
      <c r="A122" s="46"/>
      <c r="B122" s="36"/>
      <c r="C122" s="46"/>
      <c r="D122" s="36"/>
      <c r="E122" s="82"/>
      <c r="F122" s="48"/>
      <c r="G122" s="48"/>
      <c r="H122" s="48"/>
      <c r="I122" s="10"/>
      <c r="J122" s="11"/>
      <c r="K122" s="8"/>
    </row>
    <row r="123" spans="1:11" ht="15.75">
      <c r="A123" s="46"/>
      <c r="B123" s="36"/>
      <c r="C123" s="46"/>
      <c r="D123" s="36"/>
      <c r="E123" s="82"/>
      <c r="F123" s="48"/>
      <c r="G123" s="48"/>
      <c r="H123" s="48"/>
      <c r="I123" s="10"/>
      <c r="J123" s="11"/>
      <c r="K123" s="8"/>
    </row>
    <row r="124" spans="1:11" ht="21" customHeight="1">
      <c r="A124" s="46"/>
      <c r="B124" s="36"/>
      <c r="C124" s="46"/>
      <c r="D124" s="36"/>
      <c r="E124" s="82"/>
      <c r="F124" s="48"/>
      <c r="G124" s="48"/>
      <c r="H124" s="48"/>
      <c r="I124" s="10"/>
      <c r="J124" s="11"/>
      <c r="K124" s="8"/>
    </row>
    <row r="125" spans="1:11" ht="15.75">
      <c r="A125" s="46"/>
      <c r="B125" s="36"/>
      <c r="C125" s="46"/>
      <c r="D125" s="46"/>
      <c r="E125" s="82"/>
      <c r="F125" s="48"/>
      <c r="G125" s="48"/>
      <c r="H125" s="48"/>
      <c r="I125" s="10"/>
      <c r="J125" s="11"/>
      <c r="K125" s="8"/>
    </row>
    <row r="126" spans="1:11" ht="17.100000000000001" customHeight="1">
      <c r="A126" s="46"/>
      <c r="B126" s="36"/>
      <c r="C126" s="46"/>
      <c r="D126" s="83"/>
      <c r="E126" s="46"/>
      <c r="F126" s="69"/>
      <c r="G126" s="46"/>
      <c r="H126" s="48"/>
      <c r="I126" s="10"/>
      <c r="J126" s="11"/>
      <c r="K126" s="8"/>
    </row>
    <row r="127" spans="1:11" ht="15.75">
      <c r="A127" s="46"/>
      <c r="B127" s="83"/>
      <c r="C127" s="46"/>
      <c r="D127" s="36"/>
      <c r="E127" s="85"/>
      <c r="F127" s="86"/>
      <c r="G127" s="86"/>
      <c r="H127" s="86"/>
      <c r="I127" s="10"/>
      <c r="J127" s="11"/>
      <c r="K127" s="8"/>
    </row>
    <row r="128" spans="1:11" ht="15.75">
      <c r="A128" s="46"/>
      <c r="B128" s="22"/>
      <c r="C128" s="84"/>
      <c r="D128" s="87"/>
      <c r="E128" s="35"/>
      <c r="F128" s="48"/>
      <c r="G128" s="22"/>
      <c r="H128" s="22"/>
      <c r="I128" s="10"/>
      <c r="J128" s="11"/>
      <c r="K128" s="8"/>
    </row>
    <row r="129" spans="1:11" ht="15" customHeight="1">
      <c r="A129" s="46"/>
      <c r="B129" s="87"/>
      <c r="C129" s="46"/>
      <c r="D129" s="46"/>
      <c r="E129" s="89"/>
      <c r="F129" s="90"/>
      <c r="G129" s="90"/>
      <c r="H129" s="90"/>
      <c r="I129" s="10"/>
      <c r="J129" s="11"/>
      <c r="K129" s="8"/>
    </row>
    <row r="130" spans="1:11" ht="15.75">
      <c r="A130" s="46"/>
      <c r="B130" s="22"/>
      <c r="C130" s="88"/>
      <c r="D130" s="125"/>
      <c r="E130" s="46"/>
      <c r="F130" s="69"/>
      <c r="G130" s="46"/>
      <c r="H130" s="46"/>
      <c r="I130" s="10"/>
      <c r="J130" s="11"/>
      <c r="K130" s="8"/>
    </row>
    <row r="131" spans="1:11" ht="15.75">
      <c r="A131" s="46"/>
      <c r="B131" s="303"/>
      <c r="C131" s="46"/>
      <c r="D131" s="125"/>
      <c r="E131" s="125"/>
      <c r="F131" s="125"/>
      <c r="G131" s="303"/>
      <c r="H131" s="304"/>
      <c r="I131" s="10"/>
      <c r="J131" s="11"/>
      <c r="K131" s="8"/>
    </row>
    <row r="132" spans="1:11" ht="15.75">
      <c r="A132" s="46"/>
      <c r="B132" s="303"/>
      <c r="C132" s="125"/>
      <c r="D132" s="35"/>
      <c r="E132" s="125"/>
      <c r="F132" s="125"/>
      <c r="G132" s="303"/>
      <c r="H132" s="305"/>
      <c r="I132" s="10"/>
      <c r="J132" s="11"/>
      <c r="K132" s="8"/>
    </row>
    <row r="133" spans="1:11" ht="15.75">
      <c r="A133" s="46"/>
      <c r="B133" s="22"/>
      <c r="C133" s="125"/>
      <c r="D133" s="35"/>
      <c r="E133" s="35"/>
      <c r="F133" s="69"/>
      <c r="G133" s="46"/>
      <c r="H133" s="46"/>
      <c r="I133" s="10"/>
      <c r="J133" s="11"/>
      <c r="K133" s="8"/>
    </row>
    <row r="134" spans="1:11" ht="15.75">
      <c r="A134" s="46"/>
      <c r="B134" s="22"/>
      <c r="C134" s="46"/>
      <c r="D134" s="35"/>
      <c r="E134" s="35"/>
      <c r="F134" s="69"/>
      <c r="G134" s="46"/>
      <c r="H134" s="46"/>
      <c r="I134" s="10"/>
      <c r="J134" s="11"/>
      <c r="K134" s="8"/>
    </row>
    <row r="135" spans="1:11" ht="15.75">
      <c r="A135" s="46"/>
      <c r="B135" s="22"/>
      <c r="C135" s="46"/>
      <c r="D135" s="35"/>
      <c r="E135" s="35"/>
      <c r="F135" s="69"/>
      <c r="G135" s="46"/>
      <c r="H135" s="46"/>
      <c r="I135" s="10"/>
      <c r="J135" s="11"/>
      <c r="K135" s="8"/>
    </row>
    <row r="136" spans="1:11" ht="15.75">
      <c r="A136" s="46"/>
      <c r="B136" s="22"/>
      <c r="C136" s="46"/>
      <c r="D136" s="35"/>
      <c r="E136" s="35"/>
      <c r="F136" s="69"/>
      <c r="G136" s="46"/>
      <c r="H136" s="46"/>
      <c r="I136" s="10"/>
      <c r="J136" s="11"/>
      <c r="K136" s="8"/>
    </row>
    <row r="137" spans="1:11" ht="15.75">
      <c r="A137" s="46"/>
      <c r="B137" s="22"/>
      <c r="C137" s="46"/>
      <c r="D137" s="35"/>
      <c r="E137" s="35"/>
      <c r="F137" s="69"/>
      <c r="G137" s="46"/>
      <c r="H137" s="46"/>
      <c r="I137" s="10"/>
      <c r="J137" s="11"/>
      <c r="K137" s="8"/>
    </row>
    <row r="138" spans="1:11" ht="15.75">
      <c r="A138" s="46"/>
      <c r="B138" s="22"/>
      <c r="C138" s="46"/>
      <c r="D138" s="35"/>
      <c r="E138" s="35"/>
      <c r="F138" s="69"/>
      <c r="G138" s="46"/>
      <c r="H138" s="46"/>
      <c r="I138" s="10"/>
      <c r="J138" s="11"/>
      <c r="K138" s="8"/>
    </row>
    <row r="139" spans="1:11">
      <c r="A139" s="46"/>
      <c r="B139" s="22"/>
      <c r="C139" s="46"/>
      <c r="D139" s="35"/>
      <c r="E139" s="35"/>
      <c r="F139" s="69"/>
      <c r="G139" s="46"/>
      <c r="H139" s="46"/>
      <c r="J139" s="11"/>
      <c r="K139" s="8"/>
    </row>
    <row r="140" spans="1:11">
      <c r="A140" s="46"/>
      <c r="B140" s="22"/>
      <c r="C140" s="46"/>
      <c r="D140" s="35"/>
      <c r="E140" s="35"/>
      <c r="F140" s="69"/>
      <c r="G140" s="46"/>
      <c r="H140" s="46"/>
      <c r="J140" s="11"/>
      <c r="K140" s="8"/>
    </row>
    <row r="141" spans="1:11">
      <c r="A141" s="46"/>
      <c r="B141" s="22"/>
      <c r="C141" s="46"/>
      <c r="D141" s="35"/>
      <c r="E141" s="35"/>
      <c r="F141" s="69"/>
      <c r="G141" s="46"/>
      <c r="H141" s="46"/>
      <c r="J141" s="11"/>
      <c r="K141" s="8"/>
    </row>
    <row r="142" spans="1:11">
      <c r="A142" s="46"/>
      <c r="B142" s="22"/>
      <c r="C142" s="46"/>
      <c r="D142" s="35"/>
      <c r="E142" s="35"/>
      <c r="F142" s="69"/>
      <c r="G142" s="46"/>
      <c r="H142" s="46"/>
      <c r="J142" s="11"/>
      <c r="K142" s="8"/>
    </row>
    <row r="143" spans="1:11">
      <c r="A143" s="46"/>
      <c r="B143" s="22"/>
      <c r="C143" s="46"/>
      <c r="D143" s="35"/>
      <c r="E143" s="35"/>
      <c r="F143" s="69"/>
      <c r="G143" s="46"/>
      <c r="H143" s="46"/>
      <c r="J143" s="11"/>
      <c r="K143" s="8"/>
    </row>
    <row r="144" spans="1:11">
      <c r="A144" s="46"/>
      <c r="B144" s="22"/>
      <c r="C144" s="46"/>
      <c r="D144" s="35"/>
      <c r="E144" s="35"/>
      <c r="F144" s="69"/>
      <c r="G144" s="46"/>
      <c r="H144" s="46"/>
      <c r="J144" s="11"/>
      <c r="K144" s="8"/>
    </row>
    <row r="145" spans="1:11" ht="15.6" customHeight="1">
      <c r="A145" s="46"/>
      <c r="B145" s="22"/>
      <c r="C145" s="46"/>
      <c r="D145" s="35"/>
      <c r="E145" s="35"/>
      <c r="F145" s="69"/>
      <c r="G145" s="46"/>
      <c r="H145" s="46"/>
      <c r="J145" s="11"/>
      <c r="K145" s="8"/>
    </row>
    <row r="146" spans="1:11">
      <c r="A146" s="46"/>
      <c r="B146" s="22"/>
      <c r="C146" s="46"/>
      <c r="D146" s="35"/>
      <c r="E146" s="35"/>
      <c r="F146" s="69"/>
      <c r="G146" s="46"/>
      <c r="H146" s="46"/>
      <c r="J146" s="11"/>
      <c r="K146" s="8"/>
    </row>
    <row r="147" spans="1:11">
      <c r="A147" s="46"/>
      <c r="B147" s="22"/>
      <c r="C147" s="46"/>
      <c r="D147" s="35"/>
      <c r="E147" s="35"/>
      <c r="F147" s="69"/>
      <c r="G147" s="46"/>
      <c r="H147" s="46"/>
      <c r="J147" s="11"/>
      <c r="K147" s="8"/>
    </row>
    <row r="148" spans="1:11">
      <c r="A148" s="46"/>
      <c r="B148" s="22"/>
      <c r="C148" s="46"/>
      <c r="D148" s="35"/>
      <c r="E148" s="35"/>
      <c r="F148" s="69"/>
      <c r="G148" s="46"/>
      <c r="H148" s="46"/>
      <c r="J148" s="11"/>
      <c r="K148" s="8"/>
    </row>
    <row r="149" spans="1:11">
      <c r="A149" s="46"/>
      <c r="B149" s="22"/>
      <c r="C149" s="46"/>
      <c r="D149" s="35"/>
      <c r="E149" s="35"/>
      <c r="F149" s="69"/>
      <c r="G149" s="46"/>
      <c r="H149" s="46"/>
      <c r="J149" s="11"/>
      <c r="K149" s="8"/>
    </row>
    <row r="150" spans="1:11">
      <c r="A150" s="46"/>
      <c r="B150" s="22"/>
      <c r="C150" s="46"/>
      <c r="D150" s="35"/>
      <c r="E150" s="35"/>
      <c r="F150" s="69"/>
      <c r="G150" s="46"/>
      <c r="H150" s="46"/>
      <c r="J150" s="11"/>
      <c r="K150" s="8"/>
    </row>
    <row r="151" spans="1:11">
      <c r="A151" s="46"/>
      <c r="B151" s="22"/>
      <c r="C151" s="46"/>
      <c r="D151" s="35"/>
      <c r="E151" s="35"/>
      <c r="F151" s="69"/>
      <c r="G151" s="46"/>
      <c r="H151" s="46"/>
      <c r="J151" s="11"/>
      <c r="K151" s="8"/>
    </row>
    <row r="152" spans="1:11">
      <c r="A152" s="46"/>
      <c r="B152" s="22"/>
      <c r="C152" s="46"/>
      <c r="D152" s="35"/>
      <c r="E152" s="35"/>
      <c r="F152" s="69"/>
      <c r="G152" s="46"/>
      <c r="H152" s="46"/>
      <c r="J152" s="11"/>
      <c r="K152" s="8"/>
    </row>
    <row r="153" spans="1:11">
      <c r="A153" s="46"/>
      <c r="B153" s="22"/>
      <c r="C153" s="46"/>
      <c r="E153" s="35"/>
      <c r="F153" s="69"/>
      <c r="G153" s="46"/>
      <c r="H153" s="46"/>
      <c r="J153" s="11"/>
      <c r="K153" s="8"/>
    </row>
    <row r="154" spans="1:11">
      <c r="C154" s="46"/>
      <c r="J154" s="11"/>
      <c r="K154" s="8"/>
    </row>
    <row r="155" spans="1:11">
      <c r="J155" s="11"/>
      <c r="K155" s="8"/>
    </row>
    <row r="156" spans="1:11">
      <c r="J156" s="11"/>
      <c r="K156" s="8"/>
    </row>
    <row r="157" spans="1:11">
      <c r="J157" s="11"/>
      <c r="K157" s="8"/>
    </row>
    <row r="158" spans="1:11">
      <c r="J158" s="11"/>
      <c r="K158" s="8"/>
    </row>
    <row r="159" spans="1:11">
      <c r="J159" s="11"/>
      <c r="K159" s="8"/>
    </row>
    <row r="160" spans="1:11">
      <c r="J160" s="11"/>
      <c r="K160" s="8"/>
    </row>
    <row r="161" spans="1:11">
      <c r="J161" s="11"/>
      <c r="K161" s="8"/>
    </row>
    <row r="162" spans="1:11">
      <c r="J162" s="11"/>
      <c r="K162" s="8"/>
    </row>
    <row r="163" spans="1:11">
      <c r="I163" s="8"/>
      <c r="J163" s="11"/>
      <c r="K163" s="8"/>
    </row>
    <row r="164" spans="1:11">
      <c r="I164" s="8"/>
      <c r="J164" s="11"/>
      <c r="K164" s="8"/>
    </row>
    <row r="165" spans="1:11">
      <c r="I165" s="8"/>
      <c r="J165" s="11"/>
      <c r="K165" s="8"/>
    </row>
    <row r="166" spans="1:11">
      <c r="I166" s="8"/>
    </row>
    <row r="167" spans="1:11">
      <c r="I167" s="8"/>
    </row>
    <row r="168" spans="1:11" s="61" customFormat="1" ht="19.350000000000001" customHeight="1">
      <c r="A168" s="58"/>
      <c r="B168" s="33"/>
      <c r="C168" s="9"/>
      <c r="D168" s="34"/>
      <c r="E168" s="34"/>
      <c r="F168" s="68"/>
      <c r="G168" s="9"/>
      <c r="H168" s="9"/>
      <c r="I168" s="59"/>
      <c r="J168" s="60"/>
    </row>
    <row r="169" spans="1:11" ht="15.75">
      <c r="I169" s="25"/>
    </row>
    <row r="170" spans="1:11" s="61" customFormat="1" ht="26.1" customHeight="1">
      <c r="A170" s="58"/>
      <c r="B170" s="33"/>
      <c r="C170" s="9"/>
      <c r="D170" s="34"/>
      <c r="E170" s="34"/>
      <c r="F170" s="68"/>
      <c r="G170" s="9"/>
      <c r="H170" s="9"/>
      <c r="I170" s="62"/>
      <c r="J170" s="60"/>
      <c r="K170" s="63"/>
    </row>
    <row r="171" spans="1:11">
      <c r="I171" s="8"/>
    </row>
    <row r="172" spans="1:11" s="61" customFormat="1" ht="22.35" customHeight="1">
      <c r="A172" s="58"/>
      <c r="B172" s="33"/>
      <c r="C172" s="9"/>
      <c r="D172" s="34"/>
      <c r="E172" s="34"/>
      <c r="F172" s="68"/>
      <c r="G172" s="9"/>
      <c r="H172" s="9"/>
      <c r="I172" s="64"/>
      <c r="J172" s="60"/>
    </row>
    <row r="173" spans="1:11">
      <c r="I173" s="46"/>
    </row>
    <row r="174" spans="1:11" ht="24" customHeight="1">
      <c r="I174" s="46"/>
    </row>
    <row r="175" spans="1:11">
      <c r="I175" s="46"/>
    </row>
    <row r="176" spans="1:11">
      <c r="I176" s="46"/>
    </row>
    <row r="177" spans="1:20">
      <c r="I177" s="46"/>
    </row>
    <row r="178" spans="1:20" s="33" customFormat="1" ht="15.75">
      <c r="A178" s="1"/>
      <c r="C178" s="9"/>
      <c r="D178" s="34"/>
      <c r="E178" s="34"/>
      <c r="F178" s="68"/>
      <c r="G178" s="9"/>
      <c r="H178" s="9"/>
      <c r="I178" s="25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s="33" customFormat="1" ht="5.0999999999999996" customHeight="1">
      <c r="A179" s="1"/>
      <c r="C179" s="9"/>
      <c r="D179" s="34"/>
      <c r="E179" s="34"/>
      <c r="F179" s="68"/>
      <c r="G179" s="9"/>
      <c r="H179" s="9"/>
      <c r="I179" s="8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s="33" customFormat="1">
      <c r="A180" s="1"/>
      <c r="C180" s="9"/>
      <c r="D180" s="34"/>
      <c r="E180" s="34"/>
      <c r="F180" s="68"/>
      <c r="G180" s="9"/>
      <c r="H180" s="9"/>
      <c r="I180" s="8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s="33" customFormat="1">
      <c r="A181" s="1"/>
      <c r="C181" s="9"/>
      <c r="D181" s="34"/>
      <c r="E181" s="34"/>
      <c r="F181" s="68"/>
      <c r="G181" s="9"/>
      <c r="H181" s="9"/>
      <c r="I181" s="8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s="33" customFormat="1" ht="15.75">
      <c r="A182" s="1"/>
      <c r="C182" s="9"/>
      <c r="D182" s="34"/>
      <c r="E182" s="34"/>
      <c r="F182" s="68"/>
      <c r="G182" s="9"/>
      <c r="H182" s="9"/>
      <c r="I182" s="25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s="33" customFormat="1">
      <c r="A183" s="1"/>
      <c r="C183" s="9"/>
      <c r="D183" s="34"/>
      <c r="E183" s="34"/>
      <c r="F183" s="68"/>
      <c r="G183" s="9"/>
      <c r="H183" s="9"/>
      <c r="I183" s="8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s="33" customFormat="1">
      <c r="A184" s="1"/>
      <c r="C184" s="9"/>
      <c r="D184" s="34"/>
      <c r="E184" s="34"/>
      <c r="F184" s="68"/>
      <c r="G184" s="9"/>
      <c r="H184" s="9"/>
      <c r="I184" s="8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s="33" customFormat="1" ht="15.75">
      <c r="A185" s="1"/>
      <c r="C185" s="9"/>
      <c r="D185" s="34"/>
      <c r="E185" s="34"/>
      <c r="F185" s="68"/>
      <c r="G185" s="9"/>
      <c r="H185" s="9"/>
      <c r="I185" s="25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s="33" customFormat="1" ht="15.75">
      <c r="A186" s="1"/>
      <c r="C186" s="9"/>
      <c r="D186" s="34"/>
      <c r="E186" s="34"/>
      <c r="F186" s="68"/>
      <c r="G186" s="9"/>
      <c r="H186" s="9"/>
      <c r="I186" s="25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s="33" customFormat="1">
      <c r="A187" s="1"/>
      <c r="C187" s="9"/>
      <c r="D187" s="34"/>
      <c r="E187" s="34"/>
      <c r="F187" s="68"/>
      <c r="G187" s="9"/>
      <c r="H187" s="9"/>
      <c r="I187" s="8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 s="33" customFormat="1">
      <c r="A188" s="1"/>
      <c r="C188" s="9"/>
      <c r="D188" s="34"/>
      <c r="E188" s="34"/>
      <c r="F188" s="68"/>
      <c r="G188" s="9"/>
      <c r="H188" s="9"/>
      <c r="I188" s="8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 spans="1:20" s="33" customFormat="1">
      <c r="A189" s="1"/>
      <c r="C189" s="9"/>
      <c r="D189" s="34"/>
      <c r="E189" s="34"/>
      <c r="F189" s="68"/>
      <c r="G189" s="9"/>
      <c r="H189" s="9"/>
      <c r="I189" s="8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 spans="1:20" s="33" customFormat="1">
      <c r="A190" s="1"/>
      <c r="C190" s="9"/>
      <c r="D190" s="34"/>
      <c r="E190" s="34"/>
      <c r="F190" s="68"/>
      <c r="G190" s="9"/>
      <c r="H190" s="9"/>
      <c r="I190" s="8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 spans="1:20" s="33" customFormat="1">
      <c r="A191" s="1"/>
      <c r="C191" s="9"/>
      <c r="D191" s="34"/>
      <c r="E191" s="34"/>
      <c r="F191" s="68"/>
      <c r="G191" s="9"/>
      <c r="H191" s="9"/>
      <c r="I191" s="8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 spans="1:20" s="33" customFormat="1" ht="15.75">
      <c r="A192" s="1"/>
      <c r="C192" s="9"/>
      <c r="D192" s="34"/>
      <c r="E192" s="34"/>
      <c r="F192" s="68"/>
      <c r="G192" s="9"/>
      <c r="H192" s="9"/>
      <c r="I192" s="25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 spans="1:20" s="33" customFormat="1" ht="15.75">
      <c r="A193" s="1"/>
      <c r="C193" s="9"/>
      <c r="D193" s="34"/>
      <c r="E193" s="34"/>
      <c r="F193" s="68"/>
      <c r="G193" s="9"/>
      <c r="H193" s="9"/>
      <c r="I193" s="25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 spans="1:20">
      <c r="I194" s="8"/>
    </row>
    <row r="195" spans="1:20">
      <c r="I195" s="8"/>
      <c r="J195" s="65"/>
    </row>
    <row r="196" spans="1:20">
      <c r="I196" s="8"/>
    </row>
    <row r="197" spans="1:20">
      <c r="I197" s="8"/>
    </row>
    <row r="198" spans="1:20" ht="13.35" customHeight="1">
      <c r="I198" s="25"/>
    </row>
    <row r="199" spans="1:20">
      <c r="I199" s="8"/>
    </row>
    <row r="200" spans="1:20">
      <c r="I200" s="8"/>
    </row>
    <row r="201" spans="1:20" ht="15.75">
      <c r="I201" s="25"/>
    </row>
    <row r="202" spans="1:20" ht="15.6" customHeight="1">
      <c r="I202" s="25"/>
    </row>
    <row r="203" spans="1:20" s="33" customFormat="1" ht="15.75">
      <c r="A203" s="1"/>
      <c r="C203" s="9"/>
      <c r="D203" s="34"/>
      <c r="E203" s="34"/>
      <c r="F203" s="68"/>
      <c r="G203" s="9"/>
      <c r="H203" s="9"/>
      <c r="I203" s="25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s="33" customFormat="1">
      <c r="A204" s="1"/>
      <c r="C204" s="9"/>
      <c r="D204" s="34"/>
      <c r="E204" s="34"/>
      <c r="F204" s="68"/>
      <c r="G204" s="9"/>
      <c r="H204" s="9"/>
      <c r="I204" s="8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s="33" customFormat="1">
      <c r="A205" s="1"/>
      <c r="C205" s="9"/>
      <c r="D205" s="34"/>
      <c r="E205" s="34"/>
      <c r="F205" s="68"/>
      <c r="G205" s="9"/>
      <c r="H205" s="9"/>
      <c r="I205" s="8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s="33" customFormat="1">
      <c r="A206" s="1"/>
      <c r="C206" s="9"/>
      <c r="D206" s="34"/>
      <c r="E206" s="34"/>
      <c r="F206" s="68"/>
      <c r="G206" s="9"/>
      <c r="H206" s="9"/>
      <c r="I206" s="8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s="33" customFormat="1">
      <c r="A207" s="1"/>
      <c r="C207" s="9"/>
      <c r="D207" s="34"/>
      <c r="E207" s="34"/>
      <c r="F207" s="68"/>
      <c r="G207" s="9"/>
      <c r="H207" s="9"/>
      <c r="I207" s="8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 spans="1:20" s="33" customFormat="1">
      <c r="A208" s="1"/>
      <c r="C208" s="9"/>
      <c r="D208" s="34"/>
      <c r="E208" s="34"/>
      <c r="F208" s="68"/>
      <c r="G208" s="9"/>
      <c r="H208" s="9"/>
      <c r="I208" s="8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 spans="1:20" s="33" customFormat="1">
      <c r="A209" s="1"/>
      <c r="C209" s="9"/>
      <c r="D209" s="34"/>
      <c r="E209" s="34"/>
      <c r="F209" s="68"/>
      <c r="G209" s="9"/>
      <c r="H209" s="9"/>
      <c r="I209" s="8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 spans="1:20" s="33" customFormat="1">
      <c r="A210" s="1"/>
      <c r="C210" s="9"/>
      <c r="D210" s="34"/>
      <c r="E210" s="34"/>
      <c r="F210" s="68"/>
      <c r="G210" s="9"/>
      <c r="H210" s="9"/>
      <c r="I210" s="8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 spans="1:20" s="33" customFormat="1">
      <c r="A211" s="1"/>
      <c r="C211" s="9"/>
      <c r="D211" s="34"/>
      <c r="E211" s="34"/>
      <c r="F211" s="68"/>
      <c r="G211" s="9"/>
      <c r="H211" s="9"/>
      <c r="I211" s="8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1:20" s="33" customFormat="1">
      <c r="A212" s="1"/>
      <c r="C212" s="9"/>
      <c r="D212" s="34"/>
      <c r="E212" s="34"/>
      <c r="F212" s="68"/>
      <c r="G212" s="9"/>
      <c r="H212" s="9"/>
      <c r="I212" s="8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 spans="1:20" s="33" customFormat="1">
      <c r="A213" s="1"/>
      <c r="C213" s="9"/>
      <c r="D213" s="34"/>
      <c r="E213" s="34"/>
      <c r="F213" s="68"/>
      <c r="G213" s="9"/>
      <c r="H213" s="9"/>
      <c r="I213" s="8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s="33" customFormat="1">
      <c r="A214" s="1"/>
      <c r="C214" s="9"/>
      <c r="D214" s="34"/>
      <c r="E214" s="34"/>
      <c r="F214" s="68"/>
      <c r="G214" s="9"/>
      <c r="H214" s="9"/>
      <c r="I214" s="8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s="33" customFormat="1">
      <c r="A215" s="1"/>
      <c r="C215" s="9"/>
      <c r="D215" s="34"/>
      <c r="E215" s="34"/>
      <c r="F215" s="68"/>
      <c r="G215" s="9"/>
      <c r="H215" s="9"/>
      <c r="I215" s="8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s="33" customFormat="1">
      <c r="A216" s="1"/>
      <c r="C216" s="9"/>
      <c r="D216" s="34"/>
      <c r="E216" s="34"/>
      <c r="F216" s="68"/>
      <c r="G216" s="9"/>
      <c r="H216" s="9"/>
      <c r="I216" s="8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 spans="1:20" s="33" customFormat="1">
      <c r="A217" s="1"/>
      <c r="C217" s="9"/>
      <c r="D217" s="34"/>
      <c r="E217" s="34"/>
      <c r="F217" s="68"/>
      <c r="G217" s="9"/>
      <c r="H217" s="9"/>
      <c r="I217" s="8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 spans="1:20" s="33" customFormat="1">
      <c r="A218" s="1"/>
      <c r="C218" s="9"/>
      <c r="D218" s="34"/>
      <c r="E218" s="34"/>
      <c r="F218" s="68"/>
      <c r="G218" s="9"/>
      <c r="H218" s="9"/>
      <c r="I218" s="8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19" spans="1:20" s="33" customFormat="1">
      <c r="A219" s="1"/>
      <c r="C219" s="9"/>
      <c r="D219" s="34"/>
      <c r="E219" s="34"/>
      <c r="F219" s="68"/>
      <c r="G219" s="9"/>
      <c r="H219" s="9"/>
      <c r="I219" s="8"/>
      <c r="K219" s="9"/>
      <c r="L219" s="9"/>
      <c r="M219" s="9"/>
      <c r="N219" s="9"/>
      <c r="O219" s="9"/>
      <c r="P219" s="9"/>
      <c r="Q219" s="9"/>
      <c r="R219" s="9"/>
      <c r="S219" s="9"/>
      <c r="T219" s="9"/>
    </row>
    <row r="220" spans="1:20" s="33" customFormat="1">
      <c r="A220" s="1"/>
      <c r="C220" s="9"/>
      <c r="D220" s="34"/>
      <c r="E220" s="34"/>
      <c r="F220" s="68"/>
      <c r="G220" s="9"/>
      <c r="H220" s="9"/>
      <c r="I220" s="8"/>
      <c r="K220" s="9"/>
      <c r="L220" s="9"/>
      <c r="M220" s="9"/>
      <c r="N220" s="9"/>
      <c r="O220" s="9"/>
      <c r="P220" s="9"/>
      <c r="Q220" s="9"/>
      <c r="R220" s="9"/>
      <c r="S220" s="9"/>
      <c r="T220" s="9"/>
    </row>
    <row r="221" spans="1:20" s="33" customFormat="1" ht="15.75">
      <c r="A221" s="1"/>
      <c r="C221" s="9"/>
      <c r="D221" s="34"/>
      <c r="E221" s="34"/>
      <c r="F221" s="68"/>
      <c r="G221" s="9"/>
      <c r="H221" s="9"/>
      <c r="I221" s="25"/>
      <c r="K221" s="9"/>
      <c r="L221" s="9"/>
      <c r="M221" s="9"/>
      <c r="N221" s="9"/>
      <c r="O221" s="9"/>
      <c r="P221" s="9"/>
      <c r="Q221" s="9"/>
      <c r="R221" s="9"/>
      <c r="S221" s="9"/>
      <c r="T221" s="9"/>
    </row>
    <row r="222" spans="1:20" s="33" customFormat="1">
      <c r="A222" s="1"/>
      <c r="C222" s="9"/>
      <c r="D222" s="34"/>
      <c r="E222" s="34"/>
      <c r="F222" s="68"/>
      <c r="G222" s="9"/>
      <c r="H222" s="9"/>
      <c r="I222" s="8"/>
      <c r="K222" s="9"/>
      <c r="L222" s="9"/>
      <c r="M222" s="9"/>
      <c r="N222" s="9"/>
      <c r="O222" s="9"/>
      <c r="P222" s="9"/>
      <c r="Q222" s="9"/>
      <c r="R222" s="9"/>
      <c r="S222" s="9"/>
      <c r="T222" s="9"/>
    </row>
    <row r="223" spans="1:20" s="33" customFormat="1">
      <c r="A223" s="1"/>
      <c r="C223" s="9"/>
      <c r="D223" s="34"/>
      <c r="E223" s="34"/>
      <c r="F223" s="68"/>
      <c r="G223" s="9"/>
      <c r="H223" s="9"/>
      <c r="I223" s="8"/>
      <c r="K223" s="9"/>
      <c r="L223" s="9"/>
      <c r="M223" s="9"/>
      <c r="N223" s="9"/>
      <c r="O223" s="9"/>
      <c r="P223" s="9"/>
      <c r="Q223" s="9"/>
      <c r="R223" s="9"/>
      <c r="S223" s="9"/>
      <c r="T223" s="9"/>
    </row>
    <row r="224" spans="1:20" s="33" customFormat="1">
      <c r="A224" s="1"/>
      <c r="C224" s="9"/>
      <c r="D224" s="34"/>
      <c r="E224" s="34"/>
      <c r="F224" s="68"/>
      <c r="G224" s="9"/>
      <c r="H224" s="9"/>
      <c r="I224" s="8"/>
      <c r="K224" s="9"/>
      <c r="L224" s="9"/>
      <c r="M224" s="9"/>
      <c r="N224" s="9"/>
      <c r="O224" s="9"/>
      <c r="P224" s="9"/>
      <c r="Q224" s="9"/>
      <c r="R224" s="9"/>
      <c r="S224" s="9"/>
      <c r="T224" s="9"/>
    </row>
    <row r="225" spans="1:20" s="33" customFormat="1">
      <c r="A225" s="1"/>
      <c r="C225" s="9"/>
      <c r="D225" s="34"/>
      <c r="E225" s="34"/>
      <c r="F225" s="68"/>
      <c r="G225" s="9"/>
      <c r="H225" s="9"/>
      <c r="I225" s="8"/>
      <c r="K225" s="9"/>
      <c r="L225" s="9"/>
      <c r="M225" s="9"/>
      <c r="N225" s="9"/>
      <c r="O225" s="9"/>
      <c r="P225" s="9"/>
      <c r="Q225" s="9"/>
      <c r="R225" s="9"/>
      <c r="S225" s="9"/>
      <c r="T225" s="9"/>
    </row>
    <row r="268" spans="1:20" s="33" customFormat="1">
      <c r="A268" s="1"/>
      <c r="C268" s="9"/>
      <c r="D268" s="34"/>
      <c r="E268" s="34"/>
      <c r="F268" s="68"/>
      <c r="G268" s="9"/>
      <c r="H268" s="9"/>
      <c r="I268" s="8"/>
      <c r="K268" s="9"/>
      <c r="L268" s="9"/>
      <c r="M268" s="9"/>
      <c r="N268" s="9"/>
      <c r="O268" s="9"/>
      <c r="P268" s="9"/>
      <c r="Q268" s="9"/>
      <c r="R268" s="9"/>
      <c r="S268" s="9"/>
      <c r="T268" s="9"/>
    </row>
    <row r="269" spans="1:20" s="33" customFormat="1">
      <c r="A269" s="1"/>
      <c r="C269" s="9"/>
      <c r="D269" s="34"/>
      <c r="E269" s="34"/>
      <c r="F269" s="68"/>
      <c r="G269" s="9"/>
      <c r="H269" s="9"/>
      <c r="I269" s="8"/>
      <c r="K269" s="9"/>
      <c r="L269" s="9"/>
      <c r="M269" s="9"/>
      <c r="N269" s="9"/>
      <c r="O269" s="9"/>
      <c r="P269" s="9"/>
      <c r="Q269" s="9"/>
      <c r="R269" s="9"/>
      <c r="S269" s="9"/>
      <c r="T269" s="9"/>
    </row>
    <row r="270" spans="1:20" s="33" customFormat="1" ht="15.75">
      <c r="A270" s="1"/>
      <c r="C270" s="9"/>
      <c r="D270" s="34"/>
      <c r="E270" s="34"/>
      <c r="F270" s="68"/>
      <c r="G270" s="9"/>
      <c r="H270" s="9"/>
      <c r="I270" s="25"/>
      <c r="K270" s="9"/>
      <c r="L270" s="9"/>
      <c r="M270" s="9"/>
      <c r="N270" s="9"/>
      <c r="O270" s="9"/>
      <c r="P270" s="9"/>
      <c r="Q270" s="9"/>
      <c r="R270" s="9"/>
      <c r="S270" s="9"/>
      <c r="T270" s="9"/>
    </row>
    <row r="271" spans="1:20" s="33" customFormat="1" ht="15.75">
      <c r="A271" s="1"/>
      <c r="C271" s="9"/>
      <c r="D271" s="34"/>
      <c r="E271" s="34"/>
      <c r="F271" s="68"/>
      <c r="G271" s="9"/>
      <c r="H271" s="9"/>
      <c r="I271" s="25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 spans="1:20" s="33" customFormat="1" ht="15.75">
      <c r="A272" s="1"/>
      <c r="C272" s="9"/>
      <c r="D272" s="34"/>
      <c r="E272" s="34"/>
      <c r="F272" s="68"/>
      <c r="G272" s="9"/>
      <c r="H272" s="9"/>
      <c r="I272" s="25"/>
      <c r="K272" s="9"/>
      <c r="L272" s="9"/>
      <c r="M272" s="9"/>
      <c r="N272" s="9"/>
      <c r="O272" s="9"/>
      <c r="P272" s="9"/>
      <c r="Q272" s="9"/>
      <c r="R272" s="9"/>
      <c r="S272" s="9"/>
      <c r="T272" s="9"/>
    </row>
    <row r="273" spans="1:20" s="33" customFormat="1">
      <c r="A273" s="1"/>
      <c r="C273" s="9"/>
      <c r="D273" s="34"/>
      <c r="E273" s="34"/>
      <c r="F273" s="68"/>
      <c r="G273" s="9"/>
      <c r="H273" s="9"/>
      <c r="I273" s="8"/>
      <c r="K273" s="9"/>
      <c r="L273" s="9"/>
      <c r="M273" s="9"/>
      <c r="N273" s="9"/>
      <c r="O273" s="9"/>
      <c r="P273" s="9"/>
      <c r="Q273" s="9"/>
      <c r="R273" s="9"/>
      <c r="S273" s="9"/>
      <c r="T273" s="9"/>
    </row>
    <row r="274" spans="1:20" s="33" customFormat="1" ht="15.75">
      <c r="A274" s="1"/>
      <c r="C274" s="9"/>
      <c r="D274" s="34"/>
      <c r="E274" s="34"/>
      <c r="F274" s="68"/>
      <c r="G274" s="9"/>
      <c r="H274" s="9"/>
      <c r="I274" s="25"/>
      <c r="K274" s="9"/>
      <c r="L274" s="9"/>
      <c r="M274" s="9"/>
      <c r="N274" s="9"/>
      <c r="O274" s="9"/>
      <c r="P274" s="9"/>
      <c r="Q274" s="9"/>
      <c r="R274" s="9"/>
      <c r="S274" s="9"/>
      <c r="T274" s="9"/>
    </row>
    <row r="276" spans="1:20" s="33" customFormat="1">
      <c r="A276" s="1"/>
      <c r="C276" s="9"/>
      <c r="D276" s="34"/>
      <c r="E276" s="34"/>
      <c r="F276" s="68"/>
      <c r="G276" s="9"/>
      <c r="H276" s="9"/>
      <c r="I276" s="8"/>
      <c r="K276" s="9"/>
      <c r="L276" s="9"/>
      <c r="M276" s="9"/>
      <c r="N276" s="9"/>
      <c r="O276" s="9"/>
      <c r="P276" s="9"/>
      <c r="Q276" s="9"/>
      <c r="R276" s="9"/>
      <c r="S276" s="9"/>
      <c r="T276" s="9"/>
    </row>
    <row r="277" spans="1:20" s="33" customFormat="1">
      <c r="A277" s="1"/>
      <c r="C277" s="9"/>
      <c r="D277" s="34"/>
      <c r="E277" s="34"/>
      <c r="F277" s="68"/>
      <c r="G277" s="9"/>
      <c r="H277" s="9"/>
      <c r="I277" s="8"/>
      <c r="K277" s="9"/>
      <c r="L277" s="9"/>
      <c r="M277" s="9"/>
      <c r="N277" s="9"/>
      <c r="O277" s="9"/>
      <c r="P277" s="9"/>
      <c r="Q277" s="9"/>
      <c r="R277" s="9"/>
      <c r="S277" s="9"/>
      <c r="T277" s="9"/>
    </row>
    <row r="278" spans="1:20" s="33" customFormat="1" ht="15.75">
      <c r="A278" s="1"/>
      <c r="C278" s="9"/>
      <c r="D278" s="34"/>
      <c r="E278" s="34"/>
      <c r="F278" s="68"/>
      <c r="G278" s="9"/>
      <c r="H278" s="9"/>
      <c r="I278" s="25"/>
      <c r="K278" s="9"/>
      <c r="L278" s="9"/>
      <c r="M278" s="9"/>
      <c r="N278" s="9"/>
      <c r="O278" s="9"/>
      <c r="P278" s="9"/>
      <c r="Q278" s="9"/>
      <c r="R278" s="9"/>
      <c r="S278" s="9"/>
      <c r="T278" s="9"/>
    </row>
    <row r="279" spans="1:20" s="33" customFormat="1" ht="15.75">
      <c r="A279" s="1"/>
      <c r="C279" s="9"/>
      <c r="D279" s="34"/>
      <c r="E279" s="34"/>
      <c r="F279" s="68"/>
      <c r="G279" s="9"/>
      <c r="H279" s="9"/>
      <c r="I279" s="25"/>
      <c r="K279" s="9"/>
      <c r="L279" s="9"/>
      <c r="M279" s="9"/>
      <c r="N279" s="9"/>
      <c r="O279" s="9"/>
      <c r="P279" s="9"/>
      <c r="Q279" s="9"/>
      <c r="R279" s="9"/>
      <c r="S279" s="9"/>
      <c r="T279" s="9"/>
    </row>
    <row r="280" spans="1:20" s="33" customFormat="1" ht="15.75">
      <c r="A280" s="1"/>
      <c r="C280" s="9"/>
      <c r="D280" s="34"/>
      <c r="E280" s="34"/>
      <c r="F280" s="68"/>
      <c r="G280" s="9"/>
      <c r="H280" s="9"/>
      <c r="I280" s="25"/>
      <c r="K280" s="9"/>
      <c r="L280" s="9"/>
      <c r="M280" s="9"/>
      <c r="N280" s="9"/>
      <c r="O280" s="9"/>
      <c r="P280" s="9"/>
      <c r="Q280" s="9"/>
      <c r="R280" s="9"/>
      <c r="S280" s="9"/>
      <c r="T280" s="9"/>
    </row>
    <row r="281" spans="1:20" s="33" customFormat="1">
      <c r="A281" s="1"/>
      <c r="C281" s="9"/>
      <c r="D281" s="34"/>
      <c r="E281" s="34"/>
      <c r="F281" s="68"/>
      <c r="G281" s="9"/>
      <c r="H281" s="9"/>
      <c r="I281" s="8"/>
      <c r="K281" s="9"/>
      <c r="L281" s="9"/>
      <c r="M281" s="9"/>
      <c r="N281" s="9"/>
      <c r="O281" s="9"/>
      <c r="P281" s="9"/>
      <c r="Q281" s="9"/>
      <c r="R281" s="9"/>
      <c r="S281" s="9"/>
      <c r="T281" s="9"/>
    </row>
  </sheetData>
  <mergeCells count="7">
    <mergeCell ref="B7:G9"/>
    <mergeCell ref="J4:J10"/>
    <mergeCell ref="B6:G6"/>
    <mergeCell ref="B12:H13"/>
    <mergeCell ref="B131:B132"/>
    <mergeCell ref="G131:G132"/>
    <mergeCell ref="H131:H132"/>
  </mergeCells>
  <phoneticPr fontId="17" type="noConversion"/>
  <printOptions horizontalCentered="1"/>
  <pageMargins left="0.70000000000000007" right="0.60000000000000009" top="0.75000000000000011" bottom="0.75000000000000011" header="0.30000000000000004" footer="0.30000000000000004"/>
  <pageSetup scale="42" orientation="portrait" horizontalDpi="4294967293" verticalDpi="4294967293" r:id="rId1"/>
  <headerFooter alignWithMargins="0"/>
  <rowBreaks count="1" manualBreakCount="1">
    <brk id="136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74"/>
  <sheetViews>
    <sheetView view="pageBreakPreview" topLeftCell="B1" zoomScaleSheetLayoutView="100" workbookViewId="0">
      <selection activeCell="C18" sqref="C18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3.28515625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136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12.95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47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36" customHeight="1">
      <c r="B19" s="36">
        <f>B17+0.01</f>
        <v>1.01</v>
      </c>
      <c r="C19" s="44" t="s">
        <v>111</v>
      </c>
      <c r="D19" s="36">
        <v>1</v>
      </c>
      <c r="E19" s="35" t="s">
        <v>33</v>
      </c>
      <c r="F19" s="48">
        <v>0</v>
      </c>
      <c r="G19" s="48">
        <f>D19*F19</f>
        <v>0</v>
      </c>
      <c r="H19" s="11">
        <f>+G19</f>
        <v>0</v>
      </c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21.75" customHeight="1">
      <c r="B20" s="36">
        <f>B19+0.01</f>
        <v>1.02</v>
      </c>
      <c r="C20" s="44" t="s">
        <v>108</v>
      </c>
      <c r="D20" s="36">
        <v>1</v>
      </c>
      <c r="E20" s="35" t="s">
        <v>33</v>
      </c>
      <c r="F20" s="48">
        <v>0</v>
      </c>
      <c r="G20" s="48">
        <f>D20*F20</f>
        <v>0</v>
      </c>
      <c r="H20" s="11">
        <f t="shared" ref="H20:H23" si="0">+G20</f>
        <v>0</v>
      </c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>B20+0.01</f>
        <v>1.03</v>
      </c>
      <c r="C21" s="44" t="s">
        <v>109</v>
      </c>
      <c r="D21" s="36">
        <v>1</v>
      </c>
      <c r="E21" s="35" t="s">
        <v>33</v>
      </c>
      <c r="F21" s="48">
        <v>0</v>
      </c>
      <c r="G21" s="48">
        <f>D21*F21</f>
        <v>0</v>
      </c>
      <c r="H21" s="11">
        <f t="shared" si="0"/>
        <v>0</v>
      </c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>B21+0.01</f>
        <v>1.04</v>
      </c>
      <c r="C22" s="44" t="s">
        <v>22</v>
      </c>
      <c r="D22" s="36">
        <v>1</v>
      </c>
      <c r="E22" s="35" t="s">
        <v>33</v>
      </c>
      <c r="F22" s="48">
        <v>0</v>
      </c>
      <c r="G22" s="48">
        <f>D22*F22</f>
        <v>0</v>
      </c>
      <c r="H22" s="11">
        <f t="shared" si="0"/>
        <v>0</v>
      </c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33.950000000000003" customHeight="1">
      <c r="B23" s="36">
        <f>B22+0.01</f>
        <v>1.05</v>
      </c>
      <c r="C23" s="44" t="s">
        <v>20</v>
      </c>
      <c r="D23" s="36">
        <v>6</v>
      </c>
      <c r="E23" s="35" t="s">
        <v>28</v>
      </c>
      <c r="F23" s="48">
        <v>0</v>
      </c>
      <c r="G23" s="48">
        <f>D23*F23</f>
        <v>0</v>
      </c>
      <c r="H23" s="11">
        <f t="shared" si="0"/>
        <v>0</v>
      </c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18" customHeight="1" thickBot="1">
      <c r="B24" s="121"/>
      <c r="C24" s="121"/>
      <c r="D24" s="121"/>
      <c r="E24" s="121"/>
      <c r="F24" s="121"/>
      <c r="G24" s="121"/>
      <c r="H24" s="120"/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s="1" customFormat="1" ht="18.75" customHeight="1" thickTop="1" thickBot="1">
      <c r="B25" s="115"/>
      <c r="C25" s="116"/>
      <c r="D25" s="115"/>
      <c r="E25" s="117"/>
      <c r="F25" s="118"/>
      <c r="G25" s="118"/>
      <c r="H25" s="119">
        <f>SUM(G19:G23)</f>
        <v>0</v>
      </c>
      <c r="I25" s="46"/>
      <c r="J25" s="109"/>
      <c r="K25" s="110"/>
      <c r="L25" s="109"/>
      <c r="M25" s="109"/>
      <c r="N25" s="110"/>
      <c r="O25" s="110"/>
      <c r="P25" s="110"/>
      <c r="Q25" s="46"/>
      <c r="R25" s="46"/>
      <c r="S25" s="46"/>
      <c r="T25" s="46"/>
    </row>
    <row r="26" spans="2:20" s="1" customFormat="1" ht="18.75" customHeight="1" thickTop="1">
      <c r="B26" s="36"/>
      <c r="C26" s="44"/>
      <c r="D26" s="36"/>
      <c r="E26" s="35"/>
      <c r="F26" s="48"/>
      <c r="G26" s="48"/>
      <c r="H26" s="49"/>
      <c r="I26" s="46"/>
      <c r="J26" s="109"/>
      <c r="K26" s="110"/>
      <c r="L26" s="109"/>
      <c r="M26" s="109"/>
      <c r="N26" s="110"/>
      <c r="O26" s="110"/>
      <c r="P26" s="110"/>
      <c r="Q26" s="46"/>
      <c r="R26" s="46"/>
      <c r="S26" s="46"/>
      <c r="T26" s="46"/>
    </row>
    <row r="27" spans="2:20" s="24" customFormat="1" ht="18.75" customHeight="1">
      <c r="B27" s="37">
        <v>2</v>
      </c>
      <c r="C27" s="38" t="s">
        <v>44</v>
      </c>
      <c r="D27" s="39"/>
      <c r="E27" s="40"/>
      <c r="F27" s="41"/>
      <c r="G27" s="41"/>
      <c r="H27" s="42"/>
      <c r="I27" s="46"/>
      <c r="J27" s="22"/>
      <c r="K27" s="50"/>
      <c r="L27" s="49"/>
      <c r="M27" s="50"/>
      <c r="N27" s="50"/>
      <c r="O27" s="50"/>
      <c r="P27" s="50"/>
      <c r="Q27" s="50"/>
      <c r="R27" s="50"/>
      <c r="S27" s="50"/>
      <c r="T27" s="50"/>
    </row>
    <row r="28" spans="2:20" s="24" customFormat="1" ht="12.95" customHeight="1">
      <c r="B28" s="147"/>
      <c r="C28" s="50"/>
      <c r="D28" s="36"/>
      <c r="E28" s="35"/>
      <c r="F28" s="48"/>
      <c r="G28" s="48"/>
      <c r="H28" s="49"/>
      <c r="I28" s="46"/>
      <c r="J28" s="22"/>
      <c r="K28" s="50"/>
      <c r="L28" s="49"/>
      <c r="M28" s="50"/>
      <c r="N28" s="50"/>
      <c r="O28" s="50"/>
      <c r="P28" s="50"/>
      <c r="Q28" s="50"/>
      <c r="R28" s="50"/>
      <c r="S28" s="50"/>
      <c r="T28" s="50"/>
    </row>
    <row r="29" spans="2:20" s="24" customFormat="1" ht="18.75" customHeight="1">
      <c r="B29" s="36">
        <f>B27+0.01</f>
        <v>2.0099999999999998</v>
      </c>
      <c r="C29" s="46" t="s">
        <v>113</v>
      </c>
      <c r="D29" s="128">
        <v>74.66</v>
      </c>
      <c r="E29" s="35" t="s">
        <v>19</v>
      </c>
      <c r="F29" s="48">
        <v>0</v>
      </c>
      <c r="G29" s="48">
        <f>F29*D29</f>
        <v>0</v>
      </c>
      <c r="H29" s="22">
        <f>+G29</f>
        <v>0</v>
      </c>
      <c r="I29" s="46"/>
      <c r="J29" s="22"/>
      <c r="K29" s="50"/>
      <c r="L29" s="49"/>
      <c r="M29" s="50"/>
      <c r="N29" s="50"/>
      <c r="O29" s="50"/>
      <c r="P29" s="50"/>
      <c r="Q29" s="50"/>
      <c r="R29" s="50"/>
      <c r="S29" s="50"/>
      <c r="T29" s="50"/>
    </row>
    <row r="30" spans="2:20" s="24" customFormat="1" ht="18.75" customHeight="1">
      <c r="B30" s="36">
        <f>B29+0.01</f>
        <v>2.0199999999999996</v>
      </c>
      <c r="C30" s="46" t="s">
        <v>114</v>
      </c>
      <c r="D30" s="128">
        <v>19.2</v>
      </c>
      <c r="E30" s="35" t="s">
        <v>19</v>
      </c>
      <c r="F30" s="48">
        <v>0</v>
      </c>
      <c r="G30" s="48">
        <f t="shared" ref="G30:G34" si="1">F30*D30</f>
        <v>0</v>
      </c>
      <c r="H30" s="22">
        <f t="shared" ref="H30:H34" si="2">+G30</f>
        <v>0</v>
      </c>
      <c r="I30" s="46"/>
      <c r="J30" s="22"/>
      <c r="K30" s="50"/>
      <c r="L30" s="49"/>
      <c r="M30" s="50"/>
      <c r="N30" s="50"/>
      <c r="O30" s="50"/>
      <c r="P30" s="50"/>
      <c r="Q30" s="50"/>
      <c r="R30" s="50"/>
      <c r="S30" s="50"/>
      <c r="T30" s="50"/>
    </row>
    <row r="31" spans="2:20" s="24" customFormat="1" ht="18.75" customHeight="1">
      <c r="B31" s="36">
        <f>B30+0.01</f>
        <v>2.0299999999999994</v>
      </c>
      <c r="C31" s="46" t="s">
        <v>96</v>
      </c>
      <c r="D31" s="128">
        <v>7.37</v>
      </c>
      <c r="E31" s="35" t="s">
        <v>19</v>
      </c>
      <c r="F31" s="48">
        <v>0</v>
      </c>
      <c r="G31" s="48">
        <f t="shared" si="1"/>
        <v>0</v>
      </c>
      <c r="H31" s="22">
        <f t="shared" si="2"/>
        <v>0</v>
      </c>
      <c r="I31" s="46"/>
      <c r="J31" s="22"/>
      <c r="K31" s="50"/>
      <c r="L31" s="49"/>
      <c r="M31" s="50"/>
      <c r="N31" s="50"/>
      <c r="O31" s="50"/>
      <c r="P31" s="50"/>
      <c r="Q31" s="50"/>
      <c r="R31" s="50"/>
      <c r="S31" s="50"/>
      <c r="T31" s="50"/>
    </row>
    <row r="32" spans="2:20" s="24" customFormat="1" ht="18.75" customHeight="1">
      <c r="B32" s="36">
        <f t="shared" ref="B32" si="3">B31+0.01</f>
        <v>2.0399999999999991</v>
      </c>
      <c r="C32" s="46" t="s">
        <v>95</v>
      </c>
      <c r="D32" s="128">
        <v>11.33</v>
      </c>
      <c r="E32" s="35" t="s">
        <v>47</v>
      </c>
      <c r="F32" s="48">
        <v>0</v>
      </c>
      <c r="G32" s="48">
        <f t="shared" si="1"/>
        <v>0</v>
      </c>
      <c r="H32" s="22">
        <f t="shared" si="2"/>
        <v>0</v>
      </c>
      <c r="J32" s="22"/>
      <c r="K32" s="50"/>
      <c r="L32" s="49"/>
      <c r="M32" s="50"/>
      <c r="N32" s="50"/>
      <c r="O32" s="50"/>
      <c r="P32" s="50"/>
      <c r="Q32" s="50"/>
      <c r="R32" s="50"/>
      <c r="S32" s="50"/>
      <c r="T32" s="50"/>
    </row>
    <row r="33" spans="2:20" s="24" customFormat="1" ht="18.75" customHeight="1">
      <c r="B33" s="36">
        <f>B32+0.01</f>
        <v>2.0499999999999989</v>
      </c>
      <c r="C33" s="46" t="s">
        <v>150</v>
      </c>
      <c r="D33" s="36">
        <v>281.60000000000002</v>
      </c>
      <c r="E33" s="35" t="s">
        <v>19</v>
      </c>
      <c r="F33" s="48">
        <v>0</v>
      </c>
      <c r="G33" s="48">
        <f t="shared" si="1"/>
        <v>0</v>
      </c>
      <c r="H33" s="22">
        <f t="shared" si="2"/>
        <v>0</v>
      </c>
      <c r="I33" s="46"/>
      <c r="J33" s="22"/>
      <c r="K33" s="50"/>
      <c r="L33" s="49"/>
      <c r="M33" s="50"/>
      <c r="N33" s="50"/>
      <c r="O33" s="50"/>
      <c r="P33" s="50"/>
      <c r="Q33" s="50"/>
      <c r="R33" s="50"/>
      <c r="S33" s="50"/>
      <c r="T33" s="50"/>
    </row>
    <row r="34" spans="2:20" s="24" customFormat="1" ht="18.75" customHeight="1">
      <c r="B34" s="36">
        <f t="shared" ref="B34" si="4">B33+0.01</f>
        <v>2.0599999999999987</v>
      </c>
      <c r="C34" s="129" t="s">
        <v>110</v>
      </c>
      <c r="D34" s="36">
        <v>245.3</v>
      </c>
      <c r="E34" s="35" t="s">
        <v>47</v>
      </c>
      <c r="F34" s="48">
        <v>0</v>
      </c>
      <c r="G34" s="48">
        <f t="shared" si="1"/>
        <v>0</v>
      </c>
      <c r="H34" s="22">
        <f t="shared" si="2"/>
        <v>0</v>
      </c>
      <c r="I34" s="46"/>
      <c r="J34" s="22"/>
      <c r="K34" s="50"/>
      <c r="L34" s="49"/>
      <c r="M34" s="50"/>
      <c r="N34" s="50"/>
      <c r="O34" s="50"/>
      <c r="P34" s="50"/>
      <c r="Q34" s="50"/>
      <c r="R34" s="50"/>
      <c r="S34" s="50"/>
      <c r="T34" s="50"/>
    </row>
    <row r="35" spans="2:20" s="24" customFormat="1" ht="18.75" customHeight="1" thickBot="1">
      <c r="B35" s="115"/>
      <c r="C35" s="141"/>
      <c r="D35" s="115"/>
      <c r="E35" s="117"/>
      <c r="F35" s="118"/>
      <c r="G35" s="118"/>
      <c r="H35" s="119"/>
      <c r="I35" s="46"/>
      <c r="J35" s="22"/>
      <c r="K35" s="50"/>
      <c r="L35" s="49"/>
      <c r="M35" s="50"/>
      <c r="N35" s="50"/>
      <c r="O35" s="50"/>
      <c r="P35" s="50"/>
      <c r="Q35" s="50"/>
      <c r="R35" s="50"/>
      <c r="S35" s="50"/>
      <c r="T35" s="50"/>
    </row>
    <row r="36" spans="2:20" s="24" customFormat="1" ht="18.75" customHeight="1" thickTop="1" thickBot="1">
      <c r="B36" s="115"/>
      <c r="C36" s="116"/>
      <c r="D36" s="115"/>
      <c r="E36" s="117"/>
      <c r="F36" s="118"/>
      <c r="G36" s="118"/>
      <c r="H36" s="119">
        <f>SUM(G29:G35)</f>
        <v>0</v>
      </c>
      <c r="I36" s="46"/>
      <c r="J36" s="22"/>
      <c r="K36" s="50"/>
      <c r="L36" s="49"/>
      <c r="M36" s="50"/>
      <c r="N36" s="50"/>
      <c r="O36" s="50"/>
      <c r="P36" s="50"/>
      <c r="Q36" s="50"/>
      <c r="R36" s="50"/>
      <c r="S36" s="50"/>
      <c r="T36" s="50"/>
    </row>
    <row r="37" spans="2:20" s="24" customFormat="1" ht="18.75" customHeight="1" thickTop="1">
      <c r="B37" s="36"/>
      <c r="C37" s="129"/>
      <c r="D37" s="36"/>
      <c r="E37" s="35"/>
      <c r="F37" s="48"/>
      <c r="G37" s="48"/>
      <c r="H37" s="49"/>
      <c r="I37" s="46"/>
      <c r="J37" s="22"/>
      <c r="K37" s="50"/>
      <c r="L37" s="49"/>
      <c r="M37" s="50"/>
      <c r="N37" s="50"/>
      <c r="O37" s="50"/>
      <c r="P37" s="50"/>
      <c r="Q37" s="50"/>
      <c r="R37" s="50"/>
      <c r="S37" s="50"/>
      <c r="T37" s="50"/>
    </row>
    <row r="38" spans="2:20" s="1" customFormat="1" ht="18" customHeight="1">
      <c r="B38" s="37">
        <v>4</v>
      </c>
      <c r="C38" s="38" t="s">
        <v>92</v>
      </c>
      <c r="D38" s="37"/>
      <c r="E38" s="130"/>
      <c r="F38" s="131"/>
      <c r="G38" s="131"/>
      <c r="H38" s="42"/>
      <c r="I38" s="46"/>
      <c r="J38" s="22"/>
      <c r="K38" s="46"/>
      <c r="L38" s="22"/>
      <c r="M38" s="46"/>
      <c r="N38" s="46"/>
      <c r="O38" s="46"/>
      <c r="P38" s="46"/>
      <c r="Q38" s="46"/>
      <c r="R38" s="46"/>
      <c r="S38" s="46"/>
      <c r="T38" s="46"/>
    </row>
    <row r="39" spans="2:20" s="1" customFormat="1" ht="12" customHeight="1">
      <c r="B39" s="147"/>
      <c r="C39" s="50"/>
      <c r="D39" s="147"/>
      <c r="E39" s="80"/>
      <c r="F39" s="81"/>
      <c r="G39" s="81"/>
      <c r="H39" s="49"/>
      <c r="I39" s="46"/>
      <c r="J39" s="22"/>
      <c r="K39" s="46"/>
      <c r="L39" s="22"/>
      <c r="M39" s="46"/>
      <c r="N39" s="46"/>
      <c r="O39" s="46"/>
      <c r="P39" s="46"/>
      <c r="Q39" s="46"/>
      <c r="R39" s="46"/>
      <c r="S39" s="46"/>
      <c r="T39" s="46"/>
    </row>
    <row r="40" spans="2:20" s="132" customFormat="1" ht="32.1" customHeight="1">
      <c r="B40" s="133">
        <f>B38+0.01</f>
        <v>4.01</v>
      </c>
      <c r="C40" s="242" t="s">
        <v>129</v>
      </c>
      <c r="D40" s="133">
        <v>4</v>
      </c>
      <c r="E40" s="136" t="s">
        <v>26</v>
      </c>
      <c r="F40" s="137">
        <v>0</v>
      </c>
      <c r="G40" s="137">
        <f t="shared" ref="G40:G48" si="5">D40*F40</f>
        <v>0</v>
      </c>
      <c r="H40" s="134">
        <f>+G40</f>
        <v>0</v>
      </c>
      <c r="I40" s="135"/>
      <c r="J40" s="134"/>
      <c r="K40" s="135"/>
      <c r="L40" s="134"/>
      <c r="M40" s="135"/>
      <c r="N40" s="135"/>
      <c r="O40" s="135"/>
      <c r="P40" s="135"/>
      <c r="Q40" s="135"/>
      <c r="R40" s="135"/>
      <c r="S40" s="135"/>
      <c r="T40" s="135"/>
    </row>
    <row r="41" spans="2:20" s="132" customFormat="1" ht="33" customHeight="1">
      <c r="B41" s="133">
        <f t="shared" ref="B41:B47" si="6">B40+0.01</f>
        <v>4.0199999999999996</v>
      </c>
      <c r="C41" s="242" t="s">
        <v>112</v>
      </c>
      <c r="D41" s="133">
        <v>4</v>
      </c>
      <c r="E41" s="136" t="s">
        <v>26</v>
      </c>
      <c r="F41" s="137">
        <v>0</v>
      </c>
      <c r="G41" s="137">
        <f t="shared" si="5"/>
        <v>0</v>
      </c>
      <c r="H41" s="134">
        <f t="shared" ref="H41:H48" si="7">+G41</f>
        <v>0</v>
      </c>
      <c r="I41" s="135"/>
      <c r="J41" s="134"/>
      <c r="K41" s="135"/>
      <c r="L41" s="134"/>
      <c r="M41" s="135"/>
      <c r="N41" s="135"/>
      <c r="O41" s="135"/>
      <c r="P41" s="135"/>
      <c r="Q41" s="135"/>
      <c r="R41" s="135"/>
      <c r="S41" s="135"/>
      <c r="T41" s="135"/>
    </row>
    <row r="42" spans="2:20" s="132" customFormat="1" ht="33" customHeight="1">
      <c r="B42" s="133">
        <f>B41+0.01</f>
        <v>4.0299999999999994</v>
      </c>
      <c r="C42" s="242" t="s">
        <v>130</v>
      </c>
      <c r="D42" s="133">
        <v>1</v>
      </c>
      <c r="E42" s="136" t="s">
        <v>26</v>
      </c>
      <c r="F42" s="137">
        <v>0</v>
      </c>
      <c r="G42" s="137">
        <f t="shared" si="5"/>
        <v>0</v>
      </c>
      <c r="H42" s="134">
        <f t="shared" si="7"/>
        <v>0</v>
      </c>
      <c r="I42" s="135"/>
      <c r="J42" s="134"/>
      <c r="K42" s="135"/>
      <c r="L42" s="134"/>
      <c r="M42" s="135"/>
      <c r="N42" s="135"/>
      <c r="O42" s="135"/>
      <c r="P42" s="135"/>
      <c r="Q42" s="135"/>
      <c r="R42" s="135"/>
      <c r="S42" s="135"/>
      <c r="T42" s="135"/>
    </row>
    <row r="43" spans="2:20" s="132" customFormat="1" ht="32.1" customHeight="1">
      <c r="B43" s="133">
        <f t="shared" si="6"/>
        <v>4.0399999999999991</v>
      </c>
      <c r="C43" s="242" t="s">
        <v>151</v>
      </c>
      <c r="D43" s="133">
        <v>4</v>
      </c>
      <c r="E43" s="136" t="s">
        <v>19</v>
      </c>
      <c r="F43" s="137">
        <v>0</v>
      </c>
      <c r="G43" s="137">
        <f t="shared" si="5"/>
        <v>0</v>
      </c>
      <c r="H43" s="134">
        <f t="shared" si="7"/>
        <v>0</v>
      </c>
      <c r="I43" s="135"/>
      <c r="J43" s="134"/>
      <c r="K43" s="135"/>
      <c r="L43" s="134"/>
      <c r="M43" s="135"/>
      <c r="N43" s="135"/>
      <c r="O43" s="135"/>
      <c r="P43" s="135"/>
      <c r="Q43" s="135"/>
      <c r="R43" s="135"/>
      <c r="S43" s="135"/>
      <c r="T43" s="135"/>
    </row>
    <row r="44" spans="2:20" s="132" customFormat="1" ht="20.100000000000001" customHeight="1">
      <c r="B44" s="133">
        <f>B43+0.01</f>
        <v>4.0499999999999989</v>
      </c>
      <c r="C44" s="132" t="s">
        <v>138</v>
      </c>
      <c r="D44" s="133">
        <v>4</v>
      </c>
      <c r="E44" s="136" t="s">
        <v>26</v>
      </c>
      <c r="F44" s="137">
        <v>0</v>
      </c>
      <c r="G44" s="137">
        <f t="shared" si="5"/>
        <v>0</v>
      </c>
      <c r="H44" s="134">
        <f t="shared" si="7"/>
        <v>0</v>
      </c>
      <c r="I44" s="135"/>
      <c r="J44" s="134"/>
      <c r="K44" s="135"/>
      <c r="L44" s="134"/>
      <c r="M44" s="135"/>
      <c r="N44" s="135"/>
      <c r="O44" s="135"/>
      <c r="P44" s="135"/>
      <c r="Q44" s="135"/>
      <c r="R44" s="135"/>
      <c r="S44" s="135"/>
      <c r="T44" s="135"/>
    </row>
    <row r="45" spans="2:20" s="132" customFormat="1" ht="32.1" customHeight="1">
      <c r="B45" s="133">
        <f t="shared" si="6"/>
        <v>4.0599999999999987</v>
      </c>
      <c r="C45" s="245" t="s">
        <v>97</v>
      </c>
      <c r="D45" s="133">
        <v>1</v>
      </c>
      <c r="E45" s="152" t="s">
        <v>33</v>
      </c>
      <c r="F45" s="137">
        <v>0</v>
      </c>
      <c r="G45" s="137">
        <f t="shared" si="5"/>
        <v>0</v>
      </c>
      <c r="H45" s="134">
        <f t="shared" si="7"/>
        <v>0</v>
      </c>
      <c r="I45" s="135"/>
      <c r="J45" s="134"/>
      <c r="K45" s="135"/>
      <c r="L45" s="134"/>
      <c r="M45" s="135"/>
      <c r="N45" s="135"/>
      <c r="O45" s="135"/>
      <c r="P45" s="135"/>
      <c r="Q45" s="135"/>
      <c r="R45" s="135"/>
      <c r="S45" s="135"/>
      <c r="T45" s="135"/>
    </row>
    <row r="46" spans="2:20" s="132" customFormat="1" ht="21.95" customHeight="1">
      <c r="B46" s="133">
        <f>B45+0.01</f>
        <v>4.0699999999999985</v>
      </c>
      <c r="C46" s="151" t="s">
        <v>94</v>
      </c>
      <c r="D46" s="150">
        <v>4</v>
      </c>
      <c r="E46" s="152" t="s">
        <v>33</v>
      </c>
      <c r="F46" s="153">
        <v>0</v>
      </c>
      <c r="G46" s="137">
        <f t="shared" si="5"/>
        <v>0</v>
      </c>
      <c r="H46" s="134">
        <f t="shared" si="7"/>
        <v>0</v>
      </c>
      <c r="I46" s="135"/>
      <c r="J46" s="134"/>
      <c r="K46" s="135"/>
      <c r="L46" s="134"/>
      <c r="M46" s="135"/>
      <c r="N46" s="135"/>
      <c r="O46" s="135"/>
      <c r="P46" s="135"/>
      <c r="Q46" s="135"/>
      <c r="R46" s="135"/>
      <c r="S46" s="135"/>
      <c r="T46" s="135"/>
    </row>
    <row r="47" spans="2:20" s="132" customFormat="1" ht="30" customHeight="1">
      <c r="B47" s="133">
        <f t="shared" si="6"/>
        <v>4.0799999999999983</v>
      </c>
      <c r="C47" s="245" t="s">
        <v>99</v>
      </c>
      <c r="D47" s="150">
        <v>2</v>
      </c>
      <c r="E47" s="136" t="s">
        <v>26</v>
      </c>
      <c r="F47" s="153">
        <v>0</v>
      </c>
      <c r="G47" s="137">
        <f t="shared" si="5"/>
        <v>0</v>
      </c>
      <c r="H47" s="134">
        <f t="shared" si="7"/>
        <v>0</v>
      </c>
      <c r="I47" s="135"/>
      <c r="J47" s="134"/>
      <c r="K47" s="135"/>
      <c r="L47" s="134"/>
      <c r="M47" s="135"/>
      <c r="N47" s="135"/>
      <c r="O47" s="135"/>
      <c r="P47" s="135"/>
      <c r="Q47" s="135"/>
      <c r="R47" s="135"/>
      <c r="S47" s="135"/>
      <c r="T47" s="135"/>
    </row>
    <row r="48" spans="2:20" s="132" customFormat="1" ht="23.1" customHeight="1">
      <c r="B48" s="133">
        <f>B47+0.01</f>
        <v>4.0899999999999981</v>
      </c>
      <c r="C48" s="135" t="s">
        <v>100</v>
      </c>
      <c r="D48" s="133">
        <v>1</v>
      </c>
      <c r="E48" s="152" t="s">
        <v>33</v>
      </c>
      <c r="F48" s="137">
        <v>0</v>
      </c>
      <c r="G48" s="137">
        <f t="shared" si="5"/>
        <v>0</v>
      </c>
      <c r="H48" s="134">
        <f t="shared" si="7"/>
        <v>0</v>
      </c>
      <c r="I48" s="135"/>
      <c r="J48" s="134"/>
      <c r="K48" s="135"/>
      <c r="L48" s="134"/>
      <c r="M48" s="135"/>
      <c r="N48" s="135"/>
      <c r="O48" s="135"/>
      <c r="P48" s="135"/>
      <c r="Q48" s="135"/>
      <c r="R48" s="135"/>
      <c r="S48" s="135"/>
      <c r="T48" s="135"/>
    </row>
    <row r="49" spans="1:20" s="132" customFormat="1" ht="23.1" customHeight="1" thickBot="1">
      <c r="B49" s="142"/>
      <c r="C49" s="143"/>
      <c r="D49" s="142"/>
      <c r="E49" s="144"/>
      <c r="F49" s="145"/>
      <c r="G49" s="145"/>
      <c r="H49" s="146"/>
      <c r="I49" s="135"/>
      <c r="J49" s="134"/>
      <c r="K49" s="135"/>
      <c r="L49" s="134"/>
      <c r="M49" s="135"/>
      <c r="N49" s="135"/>
      <c r="O49" s="135"/>
      <c r="P49" s="135"/>
      <c r="Q49" s="135"/>
      <c r="R49" s="135"/>
      <c r="S49" s="135"/>
      <c r="T49" s="135"/>
    </row>
    <row r="50" spans="1:20" s="24" customFormat="1" ht="18.75" customHeight="1" thickTop="1" thickBot="1">
      <c r="B50" s="115"/>
      <c r="C50" s="116"/>
      <c r="D50" s="115"/>
      <c r="E50" s="117"/>
      <c r="F50" s="118"/>
      <c r="G50" s="118"/>
      <c r="H50" s="119">
        <f>SUM(G40:G49)</f>
        <v>0</v>
      </c>
      <c r="I50" s="46"/>
      <c r="J50" s="22"/>
      <c r="K50" s="50"/>
      <c r="L50" s="49"/>
      <c r="M50" s="50"/>
      <c r="N50" s="50"/>
      <c r="O50" s="50"/>
      <c r="P50" s="50"/>
      <c r="Q50" s="50"/>
      <c r="R50" s="50"/>
      <c r="S50" s="50"/>
      <c r="T50" s="50"/>
    </row>
    <row r="51" spans="1:20" s="24" customFormat="1" ht="18.75" customHeight="1" thickTop="1">
      <c r="B51" s="36"/>
      <c r="C51" s="44"/>
      <c r="D51" s="36"/>
      <c r="E51" s="35"/>
      <c r="F51" s="48"/>
      <c r="G51" s="48"/>
      <c r="H51" s="49"/>
      <c r="I51" s="46"/>
      <c r="J51" s="22"/>
      <c r="K51" s="50"/>
      <c r="L51" s="49"/>
      <c r="M51" s="50"/>
      <c r="N51" s="50"/>
      <c r="O51" s="50"/>
      <c r="P51" s="50"/>
      <c r="Q51" s="50"/>
      <c r="R51" s="50"/>
      <c r="S51" s="50"/>
      <c r="T51" s="50"/>
    </row>
    <row r="52" spans="1:20" s="1" customFormat="1" ht="18" customHeight="1">
      <c r="B52" s="37">
        <v>5</v>
      </c>
      <c r="C52" s="38" t="s">
        <v>48</v>
      </c>
      <c r="D52" s="37"/>
      <c r="E52" s="130"/>
      <c r="F52" s="131"/>
      <c r="G52" s="131"/>
      <c r="H52" s="42"/>
      <c r="I52" s="46"/>
      <c r="J52" s="22"/>
      <c r="K52" s="46"/>
      <c r="L52" s="22"/>
      <c r="M52" s="46"/>
      <c r="N52" s="46"/>
      <c r="O52" s="46"/>
      <c r="P52" s="46"/>
      <c r="Q52" s="46"/>
      <c r="R52" s="46"/>
      <c r="S52" s="46"/>
      <c r="T52" s="46"/>
    </row>
    <row r="53" spans="1:20" s="46" customFormat="1" ht="18" customHeight="1">
      <c r="B53" s="147"/>
      <c r="C53" s="50"/>
      <c r="D53" s="147"/>
      <c r="E53" s="80"/>
      <c r="F53" s="81"/>
      <c r="G53" s="81"/>
      <c r="H53" s="49"/>
      <c r="J53" s="22"/>
      <c r="L53" s="22"/>
    </row>
    <row r="54" spans="1:20" s="132" customFormat="1" ht="18" customHeight="1">
      <c r="B54" s="133">
        <f>B52+0.01</f>
        <v>5.01</v>
      </c>
      <c r="C54" s="132" t="s">
        <v>102</v>
      </c>
      <c r="D54" s="133">
        <v>647.48</v>
      </c>
      <c r="E54" s="136" t="s">
        <v>19</v>
      </c>
      <c r="F54" s="137">
        <v>0</v>
      </c>
      <c r="G54" s="137">
        <f t="shared" ref="G54" si="8">D54*F54</f>
        <v>0</v>
      </c>
      <c r="H54" s="134">
        <f>+G54</f>
        <v>0</v>
      </c>
      <c r="I54" s="135"/>
      <c r="J54" s="134"/>
      <c r="K54" s="135"/>
      <c r="L54" s="134"/>
      <c r="M54" s="135"/>
      <c r="N54" s="135"/>
      <c r="O54" s="135"/>
      <c r="P54" s="135"/>
      <c r="Q54" s="135"/>
      <c r="R54" s="135"/>
      <c r="S54" s="135"/>
      <c r="T54" s="135"/>
    </row>
    <row r="55" spans="1:20" s="132" customFormat="1" ht="18" customHeight="1">
      <c r="B55" s="133">
        <f>B54+0.01</f>
        <v>5.0199999999999996</v>
      </c>
      <c r="C55" s="135" t="s">
        <v>50</v>
      </c>
      <c r="D55" s="133">
        <v>19.2</v>
      </c>
      <c r="E55" s="136" t="s">
        <v>19</v>
      </c>
      <c r="F55" s="137">
        <v>0</v>
      </c>
      <c r="G55" s="137">
        <f>D55*F55</f>
        <v>0</v>
      </c>
      <c r="H55" s="134">
        <f t="shared" ref="H55:H58" si="9">+G55</f>
        <v>0</v>
      </c>
      <c r="I55" s="135"/>
      <c r="J55" s="134"/>
      <c r="K55" s="135"/>
      <c r="L55" s="134"/>
      <c r="M55" s="135"/>
      <c r="N55" s="135"/>
      <c r="O55" s="135"/>
      <c r="P55" s="135"/>
      <c r="Q55" s="135"/>
      <c r="R55" s="135"/>
      <c r="S55" s="135"/>
      <c r="T55" s="135"/>
    </row>
    <row r="56" spans="1:20" s="132" customFormat="1" ht="18" customHeight="1">
      <c r="B56" s="133">
        <f>B55+0.01</f>
        <v>5.0299999999999994</v>
      </c>
      <c r="C56" s="135" t="s">
        <v>57</v>
      </c>
      <c r="D56" s="133">
        <v>9</v>
      </c>
      <c r="E56" s="136" t="s">
        <v>26</v>
      </c>
      <c r="F56" s="137">
        <v>0</v>
      </c>
      <c r="G56" s="137">
        <f>D56*F56</f>
        <v>0</v>
      </c>
      <c r="H56" s="134">
        <f t="shared" si="9"/>
        <v>0</v>
      </c>
      <c r="I56" s="135"/>
      <c r="J56" s="134"/>
      <c r="K56" s="135"/>
      <c r="L56" s="134"/>
      <c r="M56" s="135"/>
      <c r="N56" s="135"/>
      <c r="O56" s="135"/>
      <c r="P56" s="135"/>
      <c r="Q56" s="135"/>
      <c r="R56" s="135"/>
      <c r="S56" s="135"/>
      <c r="T56" s="135"/>
    </row>
    <row r="57" spans="1:20" s="132" customFormat="1" ht="48.95" customHeight="1">
      <c r="B57" s="133">
        <f>B56+0.01</f>
        <v>5.0399999999999991</v>
      </c>
      <c r="C57" s="245" t="s">
        <v>98</v>
      </c>
      <c r="D57" s="150">
        <v>2.4</v>
      </c>
      <c r="E57" s="152" t="s">
        <v>19</v>
      </c>
      <c r="F57" s="153">
        <v>0</v>
      </c>
      <c r="G57" s="153">
        <f>D57*F57</f>
        <v>0</v>
      </c>
      <c r="H57" s="134">
        <f t="shared" si="9"/>
        <v>0</v>
      </c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1:20" s="132" customFormat="1" ht="18" customHeight="1">
      <c r="B58" s="133">
        <f>B57+0.01</f>
        <v>5.0499999999999989</v>
      </c>
      <c r="C58" s="135" t="s">
        <v>51</v>
      </c>
      <c r="D58" s="133">
        <v>1</v>
      </c>
      <c r="E58" s="136" t="s">
        <v>33</v>
      </c>
      <c r="F58" s="137">
        <v>0</v>
      </c>
      <c r="G58" s="137">
        <f>D58*F58</f>
        <v>0</v>
      </c>
      <c r="H58" s="134">
        <f t="shared" si="9"/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1:20" s="132" customFormat="1" ht="18" customHeight="1" thickBot="1">
      <c r="B59" s="142"/>
      <c r="C59" s="143"/>
      <c r="D59" s="142"/>
      <c r="E59" s="144"/>
      <c r="F59" s="145">
        <v>0</v>
      </c>
      <c r="G59" s="145"/>
      <c r="H59" s="146"/>
      <c r="I59" s="135"/>
      <c r="J59" s="134"/>
      <c r="K59" s="135"/>
      <c r="L59" s="134"/>
      <c r="M59" s="135"/>
      <c r="N59" s="135"/>
      <c r="O59" s="135"/>
      <c r="P59" s="135"/>
      <c r="Q59" s="135"/>
      <c r="R59" s="135"/>
      <c r="S59" s="135"/>
      <c r="T59" s="135"/>
    </row>
    <row r="60" spans="1:20" s="132" customFormat="1" ht="18" customHeight="1" thickTop="1" thickBot="1">
      <c r="B60" s="115"/>
      <c r="C60" s="116"/>
      <c r="D60" s="115"/>
      <c r="E60" s="117"/>
      <c r="F60" s="118"/>
      <c r="G60" s="118"/>
      <c r="H60" s="119"/>
      <c r="I60" s="135"/>
      <c r="J60" s="134"/>
      <c r="K60" s="135"/>
      <c r="L60" s="134"/>
      <c r="M60" s="135"/>
      <c r="N60" s="135"/>
      <c r="O60" s="135"/>
      <c r="P60" s="135"/>
      <c r="Q60" s="135"/>
      <c r="R60" s="135"/>
      <c r="S60" s="135"/>
      <c r="T60" s="135"/>
    </row>
    <row r="61" spans="1:20" s="24" customFormat="1" ht="18.75" customHeight="1" thickTop="1">
      <c r="B61" s="36"/>
      <c r="C61" s="129"/>
      <c r="D61" s="36"/>
      <c r="E61" s="35"/>
      <c r="F61" s="48"/>
      <c r="G61" s="48"/>
      <c r="H61" s="49">
        <f>+H54+H55+H56+H57+H58</f>
        <v>0</v>
      </c>
      <c r="I61" s="46"/>
      <c r="J61" s="22"/>
      <c r="K61" s="50"/>
      <c r="L61" s="49"/>
      <c r="M61" s="50"/>
      <c r="N61" s="50"/>
      <c r="O61" s="50"/>
      <c r="P61" s="50"/>
      <c r="Q61" s="50"/>
      <c r="R61" s="50"/>
      <c r="S61" s="50"/>
      <c r="T61" s="50"/>
    </row>
    <row r="62" spans="1:20" s="24" customFormat="1" ht="15.75" customHeight="1" thickBot="1">
      <c r="B62" s="36"/>
      <c r="C62" s="44"/>
      <c r="D62" s="36"/>
      <c r="E62" s="35"/>
      <c r="F62" s="48"/>
      <c r="G62" s="48"/>
      <c r="H62" s="49"/>
      <c r="I62" s="46"/>
      <c r="J62" s="22"/>
      <c r="K62" s="50"/>
      <c r="L62" s="49"/>
      <c r="M62" s="50"/>
      <c r="N62" s="50"/>
      <c r="O62" s="50"/>
      <c r="P62" s="50"/>
      <c r="Q62" s="50"/>
      <c r="R62" s="50"/>
      <c r="S62" s="50"/>
      <c r="T62" s="50"/>
    </row>
    <row r="63" spans="1:20" s="10" customFormat="1" ht="20.100000000000001" customHeight="1" thickBot="1">
      <c r="A63" s="24"/>
      <c r="B63" s="51"/>
      <c r="C63" s="52" t="s">
        <v>1</v>
      </c>
      <c r="D63" s="53"/>
      <c r="E63" s="54"/>
      <c r="F63" s="71"/>
      <c r="G63" s="55"/>
      <c r="H63" s="56">
        <f>+H25+H36+H50+H61</f>
        <v>0</v>
      </c>
      <c r="I63" s="25"/>
      <c r="K63" s="63"/>
    </row>
    <row r="64" spans="1:20" s="10" customFormat="1" ht="14.25" customHeight="1" thickBot="1">
      <c r="A64" s="24"/>
      <c r="B64" s="36"/>
      <c r="C64" s="102"/>
      <c r="D64" s="36"/>
      <c r="E64" s="47"/>
      <c r="F64" s="45"/>
      <c r="G64" s="43"/>
      <c r="H64" s="45"/>
      <c r="I64" s="25"/>
    </row>
    <row r="65" spans="1:16" s="10" customFormat="1" ht="23.1" customHeight="1" thickBot="1">
      <c r="A65" s="24"/>
      <c r="B65" s="103">
        <v>6</v>
      </c>
      <c r="C65" s="104" t="s">
        <v>2</v>
      </c>
      <c r="D65" s="105"/>
      <c r="E65" s="106" t="s">
        <v>3</v>
      </c>
      <c r="F65" s="107"/>
      <c r="G65" s="107"/>
      <c r="H65" s="108">
        <f>SUM(G67:G73)</f>
        <v>0</v>
      </c>
      <c r="I65" s="25"/>
      <c r="J65" s="63"/>
    </row>
    <row r="66" spans="1:16" s="10" customFormat="1" ht="14.25" customHeight="1">
      <c r="A66" s="24"/>
      <c r="B66" s="147"/>
      <c r="C66" s="50"/>
      <c r="D66" s="147"/>
      <c r="E66" s="80"/>
      <c r="F66" s="81"/>
      <c r="G66" s="81"/>
      <c r="H66" s="81"/>
      <c r="I66" s="25"/>
      <c r="J66" s="63"/>
    </row>
    <row r="67" spans="1:16" s="10" customFormat="1" ht="20.100000000000001" customHeight="1">
      <c r="A67" s="24"/>
      <c r="B67" s="36">
        <f>B65+0.01</f>
        <v>6.01</v>
      </c>
      <c r="C67" s="46" t="s">
        <v>155</v>
      </c>
      <c r="D67" s="36">
        <v>10</v>
      </c>
      <c r="E67" s="57" t="s">
        <v>3</v>
      </c>
      <c r="F67" s="45"/>
      <c r="G67" s="45">
        <f>H63*D67/100</f>
        <v>0</v>
      </c>
      <c r="H67" s="45"/>
      <c r="I67" s="8"/>
    </row>
    <row r="68" spans="1:16" ht="20.100000000000001" customHeight="1">
      <c r="B68" s="36">
        <f>B67+0.01</f>
        <v>6.02</v>
      </c>
      <c r="C68" s="46" t="s">
        <v>17</v>
      </c>
      <c r="D68" s="36">
        <v>3.5</v>
      </c>
      <c r="E68" s="57" t="s">
        <v>3</v>
      </c>
      <c r="F68" s="45"/>
      <c r="G68" s="45">
        <f>H63*D68/100</f>
        <v>0</v>
      </c>
      <c r="H68" s="45"/>
      <c r="I68" s="8"/>
      <c r="K68" s="33"/>
    </row>
    <row r="69" spans="1:16" ht="20.100000000000001" customHeight="1">
      <c r="B69" s="36">
        <f>B68+0.01</f>
        <v>6.0299999999999994</v>
      </c>
      <c r="C69" s="46" t="s">
        <v>11</v>
      </c>
      <c r="D69" s="36">
        <v>4</v>
      </c>
      <c r="E69" s="57" t="s">
        <v>3</v>
      </c>
      <c r="F69" s="45"/>
      <c r="G69" s="45">
        <f>H63*D69/100</f>
        <v>0</v>
      </c>
      <c r="H69" s="45"/>
      <c r="I69" s="8"/>
      <c r="K69" s="33"/>
    </row>
    <row r="70" spans="1:16" ht="20.100000000000001" customHeight="1">
      <c r="B70" s="36">
        <f>B69+0.01</f>
        <v>6.0399999999999991</v>
      </c>
      <c r="C70" s="46" t="s">
        <v>12</v>
      </c>
      <c r="D70" s="36">
        <v>2.5</v>
      </c>
      <c r="E70" s="57" t="s">
        <v>3</v>
      </c>
      <c r="F70" s="45"/>
      <c r="G70" s="45">
        <f>H63*D70/100</f>
        <v>0</v>
      </c>
      <c r="H70" s="45"/>
      <c r="I70" s="8"/>
      <c r="K70" s="33"/>
    </row>
    <row r="71" spans="1:16" ht="20.100000000000001" customHeight="1">
      <c r="B71" s="36">
        <f>B70+0.01</f>
        <v>6.0499999999999989</v>
      </c>
      <c r="C71" s="46" t="s">
        <v>146</v>
      </c>
      <c r="D71" s="36">
        <v>2</v>
      </c>
      <c r="E71" s="57" t="s">
        <v>3</v>
      </c>
      <c r="F71" s="45"/>
      <c r="G71" s="45">
        <f>H63*D71/100</f>
        <v>0</v>
      </c>
      <c r="H71" s="45"/>
      <c r="I71" s="8"/>
      <c r="K71" s="33"/>
    </row>
    <row r="72" spans="1:16" s="95" customFormat="1" ht="20.100000000000001" customHeight="1">
      <c r="A72" s="1"/>
      <c r="B72" s="36">
        <f>B71+0.01</f>
        <v>6.0599999999999987</v>
      </c>
      <c r="C72" s="46" t="s">
        <v>149</v>
      </c>
      <c r="D72" s="36">
        <v>18</v>
      </c>
      <c r="E72" s="57" t="s">
        <v>3</v>
      </c>
      <c r="F72" s="45"/>
      <c r="G72" s="45">
        <f>G67*D72/100</f>
        <v>0</v>
      </c>
      <c r="H72" s="48"/>
      <c r="I72" s="46"/>
      <c r="J72" s="65"/>
      <c r="K72" s="65"/>
      <c r="L72" s="1"/>
      <c r="M72" s="1"/>
      <c r="N72" s="1"/>
      <c r="O72" s="1"/>
      <c r="P72" s="1"/>
    </row>
    <row r="73" spans="1:16" s="95" customFormat="1" ht="15.75" thickBot="1">
      <c r="A73" s="1"/>
      <c r="B73" s="36"/>
      <c r="C73" s="46"/>
      <c r="D73" s="36"/>
      <c r="E73" s="82"/>
      <c r="F73" s="48"/>
      <c r="G73" s="48"/>
      <c r="H73" s="48"/>
      <c r="I73" s="46"/>
      <c r="J73" s="65"/>
      <c r="K73" s="65"/>
      <c r="L73" s="1"/>
      <c r="M73" s="1"/>
      <c r="N73" s="1"/>
      <c r="O73" s="1"/>
      <c r="P73" s="1"/>
    </row>
    <row r="74" spans="1:16" ht="19.350000000000001" customHeight="1" thickBot="1">
      <c r="B74" s="2" t="s">
        <v>15</v>
      </c>
      <c r="C74" s="3" t="s">
        <v>16</v>
      </c>
      <c r="D74" s="4"/>
      <c r="E74" s="5"/>
      <c r="F74" s="6"/>
      <c r="G74" s="6" t="s">
        <v>0</v>
      </c>
      <c r="H74" s="7">
        <f>H63+H65</f>
        <v>0</v>
      </c>
      <c r="I74" s="8"/>
      <c r="K74" s="11"/>
    </row>
    <row r="75" spans="1:16" ht="16.5" thickBot="1">
      <c r="B75" s="11"/>
      <c r="C75" s="97"/>
      <c r="D75" s="43"/>
      <c r="E75" s="47"/>
      <c r="F75" s="45"/>
      <c r="G75" s="11"/>
      <c r="H75" s="11"/>
      <c r="I75" s="8"/>
      <c r="J75" s="9"/>
    </row>
    <row r="76" spans="1:16" ht="20.100000000000001" customHeight="1" thickBot="1">
      <c r="B76" s="12" t="s">
        <v>15</v>
      </c>
      <c r="C76" s="91"/>
      <c r="D76" s="13"/>
      <c r="E76" s="14"/>
      <c r="F76" s="15"/>
      <c r="G76" s="15"/>
      <c r="H76" s="16">
        <f>H74/47.2</f>
        <v>0</v>
      </c>
      <c r="I76" s="8"/>
      <c r="J76" s="9"/>
    </row>
    <row r="77" spans="1:16" ht="15.75">
      <c r="C77" s="98"/>
      <c r="D77" s="8"/>
      <c r="E77" s="8"/>
      <c r="F77" s="72"/>
      <c r="G77" s="8"/>
      <c r="H77" s="8"/>
      <c r="I77" s="8"/>
      <c r="J77" s="9"/>
    </row>
    <row r="78" spans="1:16" ht="15" customHeight="1">
      <c r="B78" s="315"/>
      <c r="C78" s="315"/>
      <c r="D78" s="315"/>
      <c r="E78" s="315"/>
      <c r="F78" s="315"/>
      <c r="G78" s="315"/>
      <c r="H78" s="315"/>
      <c r="I78" s="8"/>
      <c r="J78" s="9"/>
    </row>
    <row r="79" spans="1:16">
      <c r="B79" s="315"/>
      <c r="C79" s="315"/>
      <c r="D79" s="315"/>
      <c r="E79" s="315"/>
      <c r="F79" s="315"/>
      <c r="G79" s="315"/>
      <c r="H79" s="315"/>
      <c r="I79" s="8"/>
      <c r="J79" s="9"/>
    </row>
    <row r="80" spans="1:16">
      <c r="A80" s="46"/>
      <c r="B80" s="315"/>
      <c r="C80" s="315"/>
      <c r="D80" s="315"/>
      <c r="E80" s="315"/>
      <c r="F80" s="315"/>
      <c r="G80" s="315"/>
      <c r="H80" s="315"/>
      <c r="I80" s="8"/>
      <c r="J80" s="9"/>
    </row>
    <row r="81" spans="1:11" ht="15.75">
      <c r="A81" s="46"/>
      <c r="B81" s="17"/>
      <c r="C81" s="46"/>
      <c r="D81" s="19"/>
      <c r="E81" s="19"/>
      <c r="F81" s="66"/>
      <c r="G81" s="19"/>
      <c r="H81" s="20"/>
      <c r="I81" s="8"/>
      <c r="J81" s="9"/>
    </row>
    <row r="82" spans="1:11" ht="15.75">
      <c r="A82" s="46"/>
      <c r="B82" s="147"/>
      <c r="C82" s="18"/>
      <c r="D82" s="147"/>
      <c r="E82" s="80"/>
      <c r="F82" s="69"/>
      <c r="G82" s="81"/>
      <c r="H82" s="49"/>
      <c r="I82" s="25"/>
      <c r="J82" s="9"/>
    </row>
    <row r="83" spans="1:11" ht="16.350000000000001" customHeight="1">
      <c r="A83" s="46"/>
      <c r="B83" s="36"/>
      <c r="C83" s="50"/>
      <c r="D83" s="36"/>
      <c r="E83" s="35"/>
      <c r="F83" s="79"/>
      <c r="G83" s="48"/>
      <c r="H83" s="22"/>
      <c r="I83" s="10"/>
      <c r="J83" s="9"/>
    </row>
    <row r="84" spans="1:11" ht="17.100000000000001" customHeight="1">
      <c r="A84" s="46"/>
      <c r="B84" s="36"/>
      <c r="C84" s="46"/>
      <c r="D84" s="36"/>
      <c r="E84" s="35"/>
      <c r="F84" s="70"/>
      <c r="G84" s="48"/>
      <c r="H84" s="22"/>
      <c r="I84" s="10"/>
      <c r="J84" s="9"/>
    </row>
    <row r="85" spans="1:11" ht="15.6" customHeight="1">
      <c r="A85" s="46"/>
      <c r="B85" s="36"/>
      <c r="C85" s="1"/>
      <c r="D85" s="36"/>
      <c r="E85" s="35"/>
      <c r="F85" s="70"/>
      <c r="G85" s="48"/>
      <c r="H85" s="22"/>
      <c r="I85" s="10"/>
      <c r="J85" s="9"/>
    </row>
    <row r="86" spans="1:11" ht="15.75">
      <c r="A86" s="46"/>
      <c r="B86" s="36"/>
      <c r="C86" s="1"/>
      <c r="D86" s="19"/>
      <c r="E86" s="35"/>
      <c r="F86" s="70"/>
      <c r="G86" s="48"/>
      <c r="H86" s="22"/>
      <c r="I86" s="10"/>
      <c r="J86" s="9"/>
    </row>
    <row r="87" spans="1:11" ht="15.75">
      <c r="A87" s="46"/>
      <c r="B87" s="75"/>
      <c r="C87" s="1"/>
      <c r="D87" s="19"/>
      <c r="E87" s="19"/>
      <c r="F87" s="66"/>
      <c r="G87" s="19"/>
      <c r="H87" s="21"/>
      <c r="I87" s="10"/>
      <c r="J87" s="8"/>
      <c r="K87" s="8"/>
    </row>
    <row r="88" spans="1:11" ht="15.75">
      <c r="A88" s="46"/>
      <c r="B88" s="75"/>
      <c r="C88" s="75"/>
      <c r="D88" s="19"/>
      <c r="E88" s="19"/>
      <c r="F88" s="66"/>
      <c r="G88" s="19"/>
      <c r="H88" s="21"/>
      <c r="I88" s="10"/>
      <c r="J88" s="8"/>
      <c r="K88" s="8"/>
    </row>
    <row r="89" spans="1:11" ht="15.75">
      <c r="A89" s="46"/>
      <c r="B89" s="75"/>
      <c r="C89" s="75"/>
      <c r="D89" s="148"/>
      <c r="E89" s="19"/>
      <c r="F89" s="66"/>
      <c r="G89" s="19"/>
      <c r="H89" s="21"/>
      <c r="I89" s="10"/>
      <c r="J89" s="8"/>
      <c r="K89" s="8"/>
    </row>
    <row r="90" spans="1:11" ht="15.75">
      <c r="A90" s="46"/>
      <c r="B90" s="75"/>
      <c r="C90" s="75"/>
      <c r="D90" s="19"/>
      <c r="E90" s="94"/>
      <c r="F90" s="76"/>
      <c r="G90" s="76"/>
      <c r="H90" s="21"/>
      <c r="I90" s="10"/>
      <c r="J90" s="8"/>
      <c r="K90" s="8"/>
    </row>
    <row r="91" spans="1:11" ht="20.25">
      <c r="A91" s="46"/>
      <c r="B91" s="17"/>
      <c r="C91" s="75"/>
      <c r="D91" s="154"/>
      <c r="E91" s="19"/>
      <c r="F91" s="66"/>
      <c r="G91" s="19"/>
      <c r="H91" s="20"/>
      <c r="I91" s="10"/>
      <c r="J91" s="8"/>
      <c r="K91" s="8"/>
    </row>
    <row r="92" spans="1:11" ht="15.6" customHeight="1">
      <c r="A92" s="50"/>
      <c r="B92" s="154"/>
      <c r="C92" s="18"/>
      <c r="D92" s="154"/>
      <c r="E92" s="154"/>
      <c r="F92" s="154"/>
      <c r="G92" s="154"/>
      <c r="H92" s="154"/>
      <c r="I92" s="24"/>
      <c r="J92" s="8"/>
      <c r="K92" s="8"/>
    </row>
    <row r="93" spans="1:11" ht="15.6" customHeight="1">
      <c r="A93" s="46"/>
      <c r="B93" s="154"/>
      <c r="C93" s="154"/>
      <c r="D93" s="27"/>
      <c r="E93" s="154"/>
      <c r="F93" s="154"/>
      <c r="G93" s="154"/>
      <c r="H93" s="154"/>
      <c r="I93" s="24"/>
      <c r="J93" s="8"/>
      <c r="K93" s="8"/>
    </row>
    <row r="94" spans="1:11" ht="20.25">
      <c r="A94" s="46"/>
      <c r="B94" s="17"/>
      <c r="C94" s="154"/>
      <c r="D94" s="78"/>
      <c r="E94" s="28"/>
      <c r="F94" s="67"/>
      <c r="G94" s="27"/>
      <c r="H94" s="20"/>
      <c r="I94" s="10"/>
      <c r="J94" s="8"/>
      <c r="K94" s="8"/>
    </row>
    <row r="95" spans="1:11" ht="15.75">
      <c r="A95" s="50"/>
      <c r="B95" s="148"/>
      <c r="C95" s="26"/>
      <c r="D95" s="36"/>
      <c r="E95" s="19"/>
      <c r="F95" s="78"/>
      <c r="G95" s="78"/>
      <c r="H95" s="21"/>
      <c r="I95" s="10"/>
      <c r="J95" s="8"/>
      <c r="K95" s="8"/>
    </row>
    <row r="96" spans="1:11" ht="15.75">
      <c r="A96" s="46"/>
      <c r="B96" s="22"/>
      <c r="C96" s="19"/>
      <c r="D96" s="36"/>
      <c r="E96" s="35"/>
      <c r="F96" s="69"/>
      <c r="G96" s="46"/>
      <c r="H96" s="46"/>
      <c r="I96" s="10"/>
      <c r="J96" s="8"/>
      <c r="K96" s="8"/>
    </row>
    <row r="97" spans="1:11" ht="15.75">
      <c r="A97" s="46"/>
      <c r="B97" s="22"/>
      <c r="C97" s="46"/>
      <c r="D97" s="36"/>
      <c r="E97" s="35"/>
      <c r="F97" s="69"/>
      <c r="G97" s="35"/>
      <c r="H97" s="35"/>
      <c r="I97" s="10"/>
      <c r="J97" s="8"/>
      <c r="K97" s="8"/>
    </row>
    <row r="98" spans="1:11" ht="15.75">
      <c r="A98" s="46"/>
      <c r="B98" s="147"/>
      <c r="C98" s="35"/>
      <c r="D98" s="36"/>
      <c r="E98" s="35"/>
      <c r="F98" s="48"/>
      <c r="G98" s="48"/>
      <c r="H98" s="49"/>
      <c r="I98" s="10"/>
      <c r="J98" s="8"/>
      <c r="K98" s="8"/>
    </row>
    <row r="99" spans="1:11" ht="15.75">
      <c r="A99" s="46"/>
      <c r="B99" s="36"/>
      <c r="C99" s="50"/>
      <c r="D99" s="36"/>
      <c r="E99" s="35"/>
      <c r="F99" s="79"/>
      <c r="G99" s="48"/>
      <c r="H99" s="22"/>
      <c r="I99" s="10"/>
      <c r="J99" s="8"/>
      <c r="K99" s="8"/>
    </row>
    <row r="100" spans="1:11" ht="15.75">
      <c r="A100" s="46"/>
      <c r="B100" s="36"/>
      <c r="C100" s="46"/>
      <c r="D100" s="36"/>
      <c r="E100" s="35"/>
      <c r="F100" s="79"/>
      <c r="G100" s="48"/>
      <c r="H100" s="22"/>
      <c r="I100" s="10"/>
      <c r="J100" s="8"/>
      <c r="K100" s="8"/>
    </row>
    <row r="101" spans="1:11" ht="15.75">
      <c r="A101" s="46"/>
      <c r="B101" s="36"/>
      <c r="C101" s="46"/>
      <c r="D101" s="36"/>
      <c r="E101" s="35"/>
      <c r="F101" s="79"/>
      <c r="G101" s="48"/>
      <c r="H101" s="22"/>
      <c r="I101" s="10"/>
      <c r="J101" s="8"/>
      <c r="K101" s="8"/>
    </row>
    <row r="102" spans="1:11" ht="15.75">
      <c r="A102" s="46"/>
      <c r="B102" s="36"/>
      <c r="C102" s="46"/>
      <c r="D102" s="36"/>
      <c r="E102" s="35"/>
      <c r="F102" s="79"/>
      <c r="G102" s="48"/>
      <c r="H102" s="22"/>
      <c r="I102" s="10"/>
      <c r="J102" s="8"/>
      <c r="K102" s="8"/>
    </row>
    <row r="103" spans="1:11" ht="15.75">
      <c r="A103" s="46"/>
      <c r="B103" s="36"/>
      <c r="C103" s="46"/>
      <c r="D103" s="36"/>
      <c r="E103" s="35"/>
      <c r="F103" s="79"/>
      <c r="G103" s="48"/>
      <c r="H103" s="22"/>
      <c r="I103" s="10"/>
      <c r="J103" s="8"/>
      <c r="K103" s="8"/>
    </row>
    <row r="104" spans="1:11" ht="15.75">
      <c r="A104" s="46"/>
      <c r="B104" s="36"/>
      <c r="C104" s="46"/>
      <c r="D104" s="36"/>
      <c r="E104" s="35"/>
      <c r="F104" s="79"/>
      <c r="G104" s="79"/>
      <c r="H104" s="22"/>
      <c r="I104" s="10"/>
      <c r="J104" s="8"/>
      <c r="K104" s="8"/>
    </row>
    <row r="105" spans="1:11" ht="15.75">
      <c r="A105" s="46"/>
      <c r="B105" s="36"/>
      <c r="C105" s="46"/>
      <c r="D105" s="36"/>
      <c r="E105" s="35"/>
      <c r="F105" s="48"/>
      <c r="G105" s="48"/>
      <c r="H105" s="22"/>
      <c r="I105" s="10"/>
      <c r="J105" s="8"/>
      <c r="K105" s="8"/>
    </row>
    <row r="106" spans="1:11" ht="15.75">
      <c r="A106" s="46"/>
      <c r="B106" s="36"/>
      <c r="C106" s="46"/>
      <c r="D106" s="36"/>
      <c r="E106" s="35"/>
      <c r="F106" s="79"/>
      <c r="G106" s="48"/>
      <c r="H106" s="22"/>
      <c r="I106" s="10"/>
      <c r="J106" s="11"/>
      <c r="K106" s="8"/>
    </row>
    <row r="107" spans="1:11">
      <c r="A107" s="46"/>
      <c r="B107" s="36"/>
      <c r="C107" s="46"/>
      <c r="D107" s="36"/>
      <c r="E107" s="35"/>
      <c r="F107" s="79"/>
      <c r="G107" s="48"/>
      <c r="H107" s="22"/>
      <c r="J107" s="11"/>
      <c r="K107" s="8"/>
    </row>
    <row r="108" spans="1:11">
      <c r="A108" s="46"/>
      <c r="B108" s="36"/>
      <c r="C108" s="46"/>
      <c r="D108" s="36"/>
      <c r="E108" s="35"/>
      <c r="F108" s="79"/>
      <c r="G108" s="48"/>
      <c r="H108" s="22"/>
      <c r="J108" s="11"/>
      <c r="K108" s="8"/>
    </row>
    <row r="109" spans="1:11" ht="15.6" customHeight="1">
      <c r="A109" s="46"/>
      <c r="B109" s="36"/>
      <c r="C109" s="46"/>
      <c r="D109" s="35"/>
      <c r="E109" s="35"/>
      <c r="F109" s="79"/>
      <c r="G109" s="48"/>
      <c r="H109" s="46"/>
      <c r="J109" s="11"/>
      <c r="K109" s="8"/>
    </row>
    <row r="110" spans="1:11" ht="15.75">
      <c r="A110" s="46"/>
      <c r="B110" s="46"/>
      <c r="C110" s="46"/>
      <c r="D110" s="147"/>
      <c r="E110" s="35"/>
      <c r="F110" s="69"/>
      <c r="G110" s="46"/>
      <c r="H110" s="46"/>
      <c r="J110" s="11"/>
      <c r="K110" s="8"/>
    </row>
    <row r="111" spans="1:11" ht="15.6" customHeight="1">
      <c r="A111" s="46"/>
      <c r="B111" s="147"/>
      <c r="C111" s="46"/>
      <c r="D111" s="36"/>
      <c r="E111" s="80"/>
      <c r="F111" s="81"/>
      <c r="G111" s="147"/>
      <c r="H111" s="81"/>
      <c r="J111" s="11"/>
      <c r="K111" s="8"/>
    </row>
    <row r="112" spans="1:11" ht="15.75">
      <c r="A112" s="46"/>
      <c r="B112" s="36"/>
      <c r="C112" s="50"/>
      <c r="D112" s="147"/>
      <c r="E112" s="35"/>
      <c r="F112" s="48"/>
      <c r="G112" s="36"/>
      <c r="H112" s="48"/>
      <c r="I112" s="11"/>
      <c r="J112" s="11"/>
      <c r="K112" s="8"/>
    </row>
    <row r="113" spans="1:11" ht="15.75">
      <c r="A113" s="46"/>
      <c r="B113" s="147"/>
      <c r="C113" s="46"/>
      <c r="D113" s="36"/>
      <c r="E113" s="80"/>
      <c r="F113" s="81"/>
      <c r="G113" s="81"/>
      <c r="H113" s="81"/>
      <c r="J113" s="11"/>
      <c r="K113" s="8"/>
    </row>
    <row r="114" spans="1:11" ht="15.75">
      <c r="A114" s="46"/>
      <c r="B114" s="36"/>
      <c r="C114" s="50"/>
      <c r="D114" s="36"/>
      <c r="E114" s="82"/>
      <c r="F114" s="48"/>
      <c r="G114" s="48"/>
      <c r="H114" s="48"/>
      <c r="I114" s="10"/>
      <c r="J114" s="11"/>
      <c r="K114" s="8"/>
    </row>
    <row r="115" spans="1:11" ht="15.75">
      <c r="A115" s="46"/>
      <c r="B115" s="36"/>
      <c r="C115" s="46"/>
      <c r="D115" s="36"/>
      <c r="E115" s="82"/>
      <c r="F115" s="48"/>
      <c r="G115" s="48"/>
      <c r="H115" s="48"/>
      <c r="I115" s="10"/>
      <c r="J115" s="11"/>
      <c r="K115" s="8"/>
    </row>
    <row r="116" spans="1:11" ht="15.75">
      <c r="A116" s="46"/>
      <c r="B116" s="36"/>
      <c r="C116" s="46"/>
      <c r="D116" s="36"/>
      <c r="E116" s="82"/>
      <c r="F116" s="48"/>
      <c r="G116" s="48"/>
      <c r="H116" s="48"/>
      <c r="I116" s="10"/>
      <c r="J116" s="11"/>
      <c r="K116" s="8"/>
    </row>
    <row r="117" spans="1:11" ht="21" customHeight="1">
      <c r="A117" s="46"/>
      <c r="B117" s="36"/>
      <c r="C117" s="46"/>
      <c r="D117" s="36"/>
      <c r="E117" s="82"/>
      <c r="F117" s="48"/>
      <c r="G117" s="48"/>
      <c r="H117" s="48"/>
      <c r="I117" s="10"/>
      <c r="J117" s="11"/>
      <c r="K117" s="8"/>
    </row>
    <row r="118" spans="1:11" ht="15.75">
      <c r="A118" s="46"/>
      <c r="B118" s="36"/>
      <c r="C118" s="46"/>
      <c r="D118" s="46"/>
      <c r="E118" s="82"/>
      <c r="F118" s="48"/>
      <c r="G118" s="48"/>
      <c r="H118" s="48"/>
      <c r="I118" s="10"/>
      <c r="J118" s="11"/>
      <c r="K118" s="8"/>
    </row>
    <row r="119" spans="1:11" ht="17.100000000000001" customHeight="1">
      <c r="A119" s="46"/>
      <c r="B119" s="36"/>
      <c r="C119" s="46"/>
      <c r="D119" s="83"/>
      <c r="E119" s="46"/>
      <c r="F119" s="69"/>
      <c r="G119" s="46"/>
      <c r="H119" s="48"/>
      <c r="I119" s="10"/>
      <c r="J119" s="11"/>
      <c r="K119" s="8"/>
    </row>
    <row r="120" spans="1:11" ht="15.75">
      <c r="A120" s="46"/>
      <c r="B120" s="83"/>
      <c r="C120" s="46"/>
      <c r="D120" s="36"/>
      <c r="E120" s="85"/>
      <c r="F120" s="86"/>
      <c r="G120" s="86"/>
      <c r="H120" s="86"/>
      <c r="I120" s="10"/>
      <c r="J120" s="11"/>
      <c r="K120" s="8"/>
    </row>
    <row r="121" spans="1:11" ht="15.75">
      <c r="A121" s="46"/>
      <c r="B121" s="22"/>
      <c r="C121" s="84"/>
      <c r="D121" s="87"/>
      <c r="E121" s="35"/>
      <c r="F121" s="48"/>
      <c r="G121" s="22"/>
      <c r="H121" s="22"/>
      <c r="I121" s="10"/>
      <c r="J121" s="11"/>
      <c r="K121" s="8"/>
    </row>
    <row r="122" spans="1:11" ht="15" customHeight="1">
      <c r="A122" s="46"/>
      <c r="B122" s="87"/>
      <c r="C122" s="46"/>
      <c r="D122" s="46"/>
      <c r="E122" s="89"/>
      <c r="F122" s="90"/>
      <c r="G122" s="90"/>
      <c r="H122" s="90"/>
      <c r="I122" s="10"/>
      <c r="J122" s="11"/>
      <c r="K122" s="8"/>
    </row>
    <row r="123" spans="1:11" ht="15.75">
      <c r="A123" s="46"/>
      <c r="B123" s="22"/>
      <c r="C123" s="88"/>
      <c r="D123" s="149"/>
      <c r="E123" s="46"/>
      <c r="F123" s="69"/>
      <c r="G123" s="46"/>
      <c r="H123" s="46"/>
      <c r="I123" s="10"/>
      <c r="J123" s="11"/>
      <c r="K123" s="8"/>
    </row>
    <row r="124" spans="1:11" ht="15.75">
      <c r="A124" s="46"/>
      <c r="B124" s="303"/>
      <c r="C124" s="46"/>
      <c r="D124" s="149"/>
      <c r="E124" s="149"/>
      <c r="F124" s="149"/>
      <c r="G124" s="303"/>
      <c r="H124" s="304"/>
      <c r="I124" s="10"/>
      <c r="J124" s="11"/>
      <c r="K124" s="8"/>
    </row>
    <row r="125" spans="1:11" ht="15.75">
      <c r="A125" s="46"/>
      <c r="B125" s="303"/>
      <c r="C125" s="149"/>
      <c r="D125" s="35"/>
      <c r="E125" s="149"/>
      <c r="F125" s="149"/>
      <c r="G125" s="303"/>
      <c r="H125" s="305"/>
      <c r="I125" s="10"/>
      <c r="J125" s="11"/>
      <c r="K125" s="8"/>
    </row>
    <row r="126" spans="1:11" ht="15.75">
      <c r="A126" s="46"/>
      <c r="B126" s="22"/>
      <c r="C126" s="149"/>
      <c r="D126" s="35"/>
      <c r="E126" s="35"/>
      <c r="F126" s="69"/>
      <c r="G126" s="46"/>
      <c r="H126" s="46"/>
      <c r="I126" s="10"/>
      <c r="J126" s="11"/>
      <c r="K126" s="8"/>
    </row>
    <row r="127" spans="1:11" ht="15.75">
      <c r="A127" s="46"/>
      <c r="B127" s="22"/>
      <c r="C127" s="46"/>
      <c r="D127" s="35"/>
      <c r="E127" s="35"/>
      <c r="F127" s="69"/>
      <c r="G127" s="46"/>
      <c r="H127" s="46"/>
      <c r="I127" s="10"/>
      <c r="J127" s="11"/>
      <c r="K127" s="8"/>
    </row>
    <row r="128" spans="1:11" ht="15.75">
      <c r="A128" s="46"/>
      <c r="B128" s="22"/>
      <c r="C128" s="46"/>
      <c r="D128" s="35"/>
      <c r="E128" s="35"/>
      <c r="F128" s="69"/>
      <c r="G128" s="46"/>
      <c r="H128" s="46"/>
      <c r="I128" s="10"/>
      <c r="J128" s="11"/>
      <c r="K128" s="8"/>
    </row>
    <row r="129" spans="1:11" ht="15.75">
      <c r="A129" s="46"/>
      <c r="B129" s="22"/>
      <c r="C129" s="46"/>
      <c r="D129" s="35"/>
      <c r="E129" s="35"/>
      <c r="F129" s="69"/>
      <c r="G129" s="46"/>
      <c r="H129" s="46"/>
      <c r="I129" s="10"/>
      <c r="J129" s="11"/>
      <c r="K129" s="8"/>
    </row>
    <row r="130" spans="1:11" ht="15.75">
      <c r="A130" s="46"/>
      <c r="B130" s="22"/>
      <c r="C130" s="46"/>
      <c r="D130" s="35"/>
      <c r="E130" s="35"/>
      <c r="F130" s="69"/>
      <c r="G130" s="46"/>
      <c r="H130" s="46"/>
      <c r="I130" s="10"/>
      <c r="J130" s="11"/>
      <c r="K130" s="8"/>
    </row>
    <row r="131" spans="1:11" ht="15.75">
      <c r="A131" s="46"/>
      <c r="B131" s="22"/>
      <c r="C131" s="46"/>
      <c r="D131" s="35"/>
      <c r="E131" s="35"/>
      <c r="F131" s="69"/>
      <c r="G131" s="46"/>
      <c r="H131" s="46"/>
      <c r="I131" s="10"/>
      <c r="J131" s="11"/>
      <c r="K131" s="8"/>
    </row>
    <row r="132" spans="1:11">
      <c r="A132" s="46"/>
      <c r="B132" s="22"/>
      <c r="C132" s="46"/>
      <c r="D132" s="35"/>
      <c r="E132" s="35"/>
      <c r="F132" s="69"/>
      <c r="G132" s="46"/>
      <c r="H132" s="46"/>
      <c r="J132" s="11"/>
      <c r="K132" s="8"/>
    </row>
    <row r="133" spans="1:11">
      <c r="A133" s="46"/>
      <c r="B133" s="22"/>
      <c r="C133" s="46"/>
      <c r="D133" s="35"/>
      <c r="E133" s="35"/>
      <c r="F133" s="69"/>
      <c r="G133" s="46"/>
      <c r="H133" s="46"/>
      <c r="J133" s="11"/>
      <c r="K133" s="8"/>
    </row>
    <row r="134" spans="1:11">
      <c r="A134" s="46"/>
      <c r="B134" s="22"/>
      <c r="C134" s="46"/>
      <c r="D134" s="35"/>
      <c r="E134" s="35"/>
      <c r="F134" s="69"/>
      <c r="G134" s="46"/>
      <c r="H134" s="46"/>
      <c r="J134" s="11"/>
      <c r="K134" s="8"/>
    </row>
    <row r="135" spans="1:11">
      <c r="A135" s="46"/>
      <c r="B135" s="22"/>
      <c r="C135" s="46"/>
      <c r="D135" s="35"/>
      <c r="E135" s="35"/>
      <c r="F135" s="69"/>
      <c r="G135" s="46"/>
      <c r="H135" s="46"/>
      <c r="J135" s="11"/>
      <c r="K135" s="8"/>
    </row>
    <row r="136" spans="1:11">
      <c r="A136" s="46"/>
      <c r="B136" s="22"/>
      <c r="C136" s="46"/>
      <c r="D136" s="35"/>
      <c r="E136" s="35"/>
      <c r="F136" s="69"/>
      <c r="G136" s="46"/>
      <c r="H136" s="46"/>
      <c r="J136" s="11"/>
      <c r="K136" s="8"/>
    </row>
    <row r="137" spans="1:11">
      <c r="A137" s="46"/>
      <c r="B137" s="22"/>
      <c r="C137" s="46"/>
      <c r="D137" s="35"/>
      <c r="E137" s="35"/>
      <c r="F137" s="69"/>
      <c r="G137" s="46"/>
      <c r="H137" s="46"/>
      <c r="J137" s="11"/>
      <c r="K137" s="8"/>
    </row>
    <row r="138" spans="1:11" ht="15.6" customHeight="1">
      <c r="A138" s="46"/>
      <c r="B138" s="22"/>
      <c r="C138" s="46"/>
      <c r="D138" s="35"/>
      <c r="E138" s="35"/>
      <c r="F138" s="69"/>
      <c r="G138" s="46"/>
      <c r="H138" s="46"/>
      <c r="J138" s="11"/>
      <c r="K138" s="8"/>
    </row>
    <row r="139" spans="1:11">
      <c r="A139" s="46"/>
      <c r="B139" s="22"/>
      <c r="C139" s="46"/>
      <c r="D139" s="35"/>
      <c r="E139" s="35"/>
      <c r="F139" s="69"/>
      <c r="G139" s="46"/>
      <c r="H139" s="46"/>
      <c r="J139" s="11"/>
      <c r="K139" s="8"/>
    </row>
    <row r="140" spans="1:11">
      <c r="A140" s="46"/>
      <c r="B140" s="22"/>
      <c r="C140" s="46"/>
      <c r="D140" s="35"/>
      <c r="E140" s="35"/>
      <c r="F140" s="69"/>
      <c r="G140" s="46"/>
      <c r="H140" s="46"/>
      <c r="J140" s="11"/>
      <c r="K140" s="8"/>
    </row>
    <row r="141" spans="1:11">
      <c r="A141" s="46"/>
      <c r="B141" s="22"/>
      <c r="C141" s="46"/>
      <c r="D141" s="35"/>
      <c r="E141" s="35"/>
      <c r="F141" s="69"/>
      <c r="G141" s="46"/>
      <c r="H141" s="46"/>
      <c r="J141" s="11"/>
      <c r="K141" s="8"/>
    </row>
    <row r="142" spans="1:11">
      <c r="A142" s="46"/>
      <c r="B142" s="22"/>
      <c r="C142" s="46"/>
      <c r="D142" s="35"/>
      <c r="E142" s="35"/>
      <c r="F142" s="69"/>
      <c r="G142" s="46"/>
      <c r="H142" s="46"/>
      <c r="J142" s="11"/>
      <c r="K142" s="8"/>
    </row>
    <row r="143" spans="1:11">
      <c r="A143" s="46"/>
      <c r="B143" s="22"/>
      <c r="C143" s="46"/>
      <c r="D143" s="35"/>
      <c r="E143" s="35"/>
      <c r="F143" s="69"/>
      <c r="G143" s="46"/>
      <c r="H143" s="46"/>
      <c r="J143" s="11"/>
      <c r="K143" s="8"/>
    </row>
    <row r="144" spans="1:11">
      <c r="A144" s="46"/>
      <c r="B144" s="22"/>
      <c r="C144" s="46"/>
      <c r="D144" s="35"/>
      <c r="E144" s="35"/>
      <c r="F144" s="69"/>
      <c r="G144" s="46"/>
      <c r="H144" s="46"/>
      <c r="J144" s="11"/>
      <c r="K144" s="8"/>
    </row>
    <row r="145" spans="1:11">
      <c r="A145" s="46"/>
      <c r="B145" s="22"/>
      <c r="C145" s="46"/>
      <c r="D145" s="35"/>
      <c r="E145" s="35"/>
      <c r="F145" s="69"/>
      <c r="G145" s="46"/>
      <c r="H145" s="46"/>
      <c r="J145" s="11"/>
      <c r="K145" s="8"/>
    </row>
    <row r="146" spans="1:11">
      <c r="A146" s="46"/>
      <c r="B146" s="22"/>
      <c r="C146" s="46"/>
      <c r="E146" s="35"/>
      <c r="F146" s="69"/>
      <c r="G146" s="46"/>
      <c r="H146" s="46"/>
      <c r="J146" s="11"/>
      <c r="K146" s="8"/>
    </row>
    <row r="147" spans="1:11">
      <c r="C147" s="46"/>
      <c r="J147" s="11"/>
      <c r="K147" s="8"/>
    </row>
    <row r="148" spans="1:11">
      <c r="J148" s="11"/>
      <c r="K148" s="8"/>
    </row>
    <row r="149" spans="1:11">
      <c r="J149" s="11"/>
      <c r="K149" s="8"/>
    </row>
    <row r="150" spans="1:11">
      <c r="J150" s="11"/>
      <c r="K150" s="8"/>
    </row>
    <row r="151" spans="1:11">
      <c r="J151" s="11"/>
      <c r="K151" s="8"/>
    </row>
    <row r="152" spans="1:11">
      <c r="J152" s="11"/>
      <c r="K152" s="8"/>
    </row>
    <row r="153" spans="1:11">
      <c r="J153" s="11"/>
      <c r="K153" s="8"/>
    </row>
    <row r="154" spans="1:11">
      <c r="J154" s="11"/>
      <c r="K154" s="8"/>
    </row>
    <row r="155" spans="1:11">
      <c r="J155" s="11"/>
      <c r="K155" s="8"/>
    </row>
    <row r="156" spans="1:11">
      <c r="I156" s="8"/>
      <c r="J156" s="11"/>
      <c r="K156" s="8"/>
    </row>
    <row r="157" spans="1:11">
      <c r="I157" s="8"/>
      <c r="J157" s="11"/>
      <c r="K157" s="8"/>
    </row>
    <row r="158" spans="1:11">
      <c r="I158" s="8"/>
      <c r="J158" s="11"/>
      <c r="K158" s="8"/>
    </row>
    <row r="159" spans="1:11">
      <c r="I159" s="8"/>
    </row>
    <row r="160" spans="1:11">
      <c r="I160" s="8"/>
    </row>
    <row r="161" spans="1:20" s="61" customFormat="1" ht="19.350000000000001" customHeight="1">
      <c r="A161" s="58"/>
      <c r="B161" s="33"/>
      <c r="C161" s="9"/>
      <c r="D161" s="34"/>
      <c r="E161" s="34"/>
      <c r="F161" s="68"/>
      <c r="G161" s="9"/>
      <c r="H161" s="9"/>
      <c r="I161" s="59"/>
      <c r="J161" s="60"/>
    </row>
    <row r="162" spans="1:20" ht="15.75">
      <c r="I162" s="25"/>
    </row>
    <row r="163" spans="1:20" s="61" customFormat="1" ht="26.1" customHeight="1">
      <c r="A163" s="58"/>
      <c r="B163" s="33"/>
      <c r="C163" s="9"/>
      <c r="D163" s="34"/>
      <c r="E163" s="34"/>
      <c r="F163" s="68"/>
      <c r="G163" s="9"/>
      <c r="H163" s="9"/>
      <c r="I163" s="62"/>
      <c r="J163" s="60"/>
      <c r="K163" s="63"/>
    </row>
    <row r="164" spans="1:20">
      <c r="I164" s="8"/>
    </row>
    <row r="165" spans="1:20" s="61" customFormat="1" ht="22.35" customHeight="1">
      <c r="A165" s="58"/>
      <c r="B165" s="33"/>
      <c r="C165" s="9"/>
      <c r="D165" s="34"/>
      <c r="E165" s="34"/>
      <c r="F165" s="68"/>
      <c r="G165" s="9"/>
      <c r="H165" s="9"/>
      <c r="I165" s="64"/>
      <c r="J165" s="60"/>
    </row>
    <row r="166" spans="1:20">
      <c r="I166" s="46"/>
    </row>
    <row r="167" spans="1:20" ht="24" customHeight="1">
      <c r="I167" s="46"/>
    </row>
    <row r="168" spans="1:20">
      <c r="I168" s="46"/>
    </row>
    <row r="169" spans="1:20">
      <c r="I169" s="46"/>
    </row>
    <row r="170" spans="1:20">
      <c r="I170" s="46"/>
    </row>
    <row r="171" spans="1:20" s="33" customFormat="1" ht="15.75">
      <c r="A171" s="1"/>
      <c r="C171" s="9"/>
      <c r="D171" s="34"/>
      <c r="E171" s="34"/>
      <c r="F171" s="68"/>
      <c r="G171" s="9"/>
      <c r="H171" s="9"/>
      <c r="I171" s="25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s="33" customFormat="1" ht="5.0999999999999996" customHeight="1">
      <c r="A172" s="1"/>
      <c r="C172" s="9"/>
      <c r="D172" s="34"/>
      <c r="E172" s="34"/>
      <c r="F172" s="68"/>
      <c r="G172" s="9"/>
      <c r="H172" s="9"/>
      <c r="I172" s="8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s="33" customFormat="1">
      <c r="A173" s="1"/>
      <c r="C173" s="9"/>
      <c r="D173" s="34"/>
      <c r="E173" s="34"/>
      <c r="F173" s="68"/>
      <c r="G173" s="9"/>
      <c r="H173" s="9"/>
      <c r="I173" s="8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s="33" customFormat="1">
      <c r="A174" s="1"/>
      <c r="C174" s="9"/>
      <c r="D174" s="34"/>
      <c r="E174" s="34"/>
      <c r="F174" s="68"/>
      <c r="G174" s="9"/>
      <c r="H174" s="9"/>
      <c r="I174" s="8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s="33" customFormat="1" ht="15.75">
      <c r="A175" s="1"/>
      <c r="C175" s="9"/>
      <c r="D175" s="34"/>
      <c r="E175" s="34"/>
      <c r="F175" s="68"/>
      <c r="G175" s="9"/>
      <c r="H175" s="9"/>
      <c r="I175" s="25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s="33" customFormat="1">
      <c r="A176" s="1"/>
      <c r="C176" s="9"/>
      <c r="D176" s="34"/>
      <c r="E176" s="34"/>
      <c r="F176" s="68"/>
      <c r="G176" s="9"/>
      <c r="H176" s="9"/>
      <c r="I176" s="8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s="33" customFormat="1">
      <c r="A177" s="1"/>
      <c r="C177" s="9"/>
      <c r="D177" s="34"/>
      <c r="E177" s="34"/>
      <c r="F177" s="68"/>
      <c r="G177" s="9"/>
      <c r="H177" s="9"/>
      <c r="I177" s="8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s="33" customFormat="1" ht="15.75">
      <c r="A178" s="1"/>
      <c r="C178" s="9"/>
      <c r="D178" s="34"/>
      <c r="E178" s="34"/>
      <c r="F178" s="68"/>
      <c r="G178" s="9"/>
      <c r="H178" s="9"/>
      <c r="I178" s="25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s="33" customFormat="1" ht="15.75">
      <c r="A179" s="1"/>
      <c r="C179" s="9"/>
      <c r="D179" s="34"/>
      <c r="E179" s="34"/>
      <c r="F179" s="68"/>
      <c r="G179" s="9"/>
      <c r="H179" s="9"/>
      <c r="I179" s="25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s="33" customFormat="1">
      <c r="A180" s="1"/>
      <c r="C180" s="9"/>
      <c r="D180" s="34"/>
      <c r="E180" s="34"/>
      <c r="F180" s="68"/>
      <c r="G180" s="9"/>
      <c r="H180" s="9"/>
      <c r="I180" s="8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s="33" customFormat="1">
      <c r="A181" s="1"/>
      <c r="C181" s="9"/>
      <c r="D181" s="34"/>
      <c r="E181" s="34"/>
      <c r="F181" s="68"/>
      <c r="G181" s="9"/>
      <c r="H181" s="9"/>
      <c r="I181" s="8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s="33" customFormat="1">
      <c r="A182" s="1"/>
      <c r="C182" s="9"/>
      <c r="D182" s="34"/>
      <c r="E182" s="34"/>
      <c r="F182" s="68"/>
      <c r="G182" s="9"/>
      <c r="H182" s="9"/>
      <c r="I182" s="8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s="33" customFormat="1">
      <c r="A183" s="1"/>
      <c r="C183" s="9"/>
      <c r="D183" s="34"/>
      <c r="E183" s="34"/>
      <c r="F183" s="68"/>
      <c r="G183" s="9"/>
      <c r="H183" s="9"/>
      <c r="I183" s="8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s="33" customFormat="1">
      <c r="A184" s="1"/>
      <c r="C184" s="9"/>
      <c r="D184" s="34"/>
      <c r="E184" s="34"/>
      <c r="F184" s="68"/>
      <c r="G184" s="9"/>
      <c r="H184" s="9"/>
      <c r="I184" s="8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s="33" customFormat="1" ht="15.75">
      <c r="A185" s="1"/>
      <c r="C185" s="9"/>
      <c r="D185" s="34"/>
      <c r="E185" s="34"/>
      <c r="F185" s="68"/>
      <c r="G185" s="9"/>
      <c r="H185" s="9"/>
      <c r="I185" s="25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s="33" customFormat="1" ht="15.75">
      <c r="A186" s="1"/>
      <c r="C186" s="9"/>
      <c r="D186" s="34"/>
      <c r="E186" s="34"/>
      <c r="F186" s="68"/>
      <c r="G186" s="9"/>
      <c r="H186" s="9"/>
      <c r="I186" s="25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>
      <c r="I187" s="8"/>
    </row>
    <row r="188" spans="1:20">
      <c r="I188" s="8"/>
      <c r="J188" s="65"/>
    </row>
    <row r="189" spans="1:20">
      <c r="I189" s="8"/>
    </row>
    <row r="190" spans="1:20">
      <c r="I190" s="8"/>
    </row>
    <row r="191" spans="1:20" ht="13.35" customHeight="1">
      <c r="I191" s="25"/>
    </row>
    <row r="192" spans="1:20">
      <c r="I192" s="8"/>
    </row>
    <row r="193" spans="1:20">
      <c r="I193" s="8"/>
    </row>
    <row r="194" spans="1:20" ht="15.75">
      <c r="I194" s="25"/>
    </row>
    <row r="195" spans="1:20" ht="15.6" customHeight="1">
      <c r="I195" s="25"/>
    </row>
    <row r="196" spans="1:20" s="33" customFormat="1" ht="15.75">
      <c r="A196" s="1"/>
      <c r="C196" s="9"/>
      <c r="D196" s="34"/>
      <c r="E196" s="34"/>
      <c r="F196" s="68"/>
      <c r="G196" s="9"/>
      <c r="H196" s="9"/>
      <c r="I196" s="25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 spans="1:20" s="33" customFormat="1">
      <c r="A197" s="1"/>
      <c r="C197" s="9"/>
      <c r="D197" s="34"/>
      <c r="E197" s="34"/>
      <c r="F197" s="68"/>
      <c r="G197" s="9"/>
      <c r="H197" s="9"/>
      <c r="I197" s="8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s="33" customFormat="1">
      <c r="A198" s="1"/>
      <c r="C198" s="9"/>
      <c r="D198" s="34"/>
      <c r="E198" s="34"/>
      <c r="F198" s="68"/>
      <c r="G198" s="9"/>
      <c r="H198" s="9"/>
      <c r="I198" s="8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s="33" customFormat="1">
      <c r="A199" s="1"/>
      <c r="C199" s="9"/>
      <c r="D199" s="34"/>
      <c r="E199" s="34"/>
      <c r="F199" s="68"/>
      <c r="G199" s="9"/>
      <c r="H199" s="9"/>
      <c r="I199" s="8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s="33" customFormat="1">
      <c r="A200" s="1"/>
      <c r="C200" s="9"/>
      <c r="D200" s="34"/>
      <c r="E200" s="34"/>
      <c r="F200" s="68"/>
      <c r="G200" s="9"/>
      <c r="H200" s="9"/>
      <c r="I200" s="8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s="33" customFormat="1">
      <c r="A201" s="1"/>
      <c r="C201" s="9"/>
      <c r="D201" s="34"/>
      <c r="E201" s="34"/>
      <c r="F201" s="68"/>
      <c r="G201" s="9"/>
      <c r="H201" s="9"/>
      <c r="I201" s="8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s="33" customFormat="1">
      <c r="A202" s="1"/>
      <c r="C202" s="9"/>
      <c r="D202" s="34"/>
      <c r="E202" s="34"/>
      <c r="F202" s="68"/>
      <c r="G202" s="9"/>
      <c r="H202" s="9"/>
      <c r="I202" s="8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s="33" customFormat="1">
      <c r="A203" s="1"/>
      <c r="C203" s="9"/>
      <c r="D203" s="34"/>
      <c r="E203" s="34"/>
      <c r="F203" s="68"/>
      <c r="G203" s="9"/>
      <c r="H203" s="9"/>
      <c r="I203" s="8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s="33" customFormat="1">
      <c r="A204" s="1"/>
      <c r="C204" s="9"/>
      <c r="D204" s="34"/>
      <c r="E204" s="34"/>
      <c r="F204" s="68"/>
      <c r="G204" s="9"/>
      <c r="H204" s="9"/>
      <c r="I204" s="8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s="33" customFormat="1">
      <c r="A205" s="1"/>
      <c r="C205" s="9"/>
      <c r="D205" s="34"/>
      <c r="E205" s="34"/>
      <c r="F205" s="68"/>
      <c r="G205" s="9"/>
      <c r="H205" s="9"/>
      <c r="I205" s="8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s="33" customFormat="1">
      <c r="A206" s="1"/>
      <c r="C206" s="9"/>
      <c r="D206" s="34"/>
      <c r="E206" s="34"/>
      <c r="F206" s="68"/>
      <c r="G206" s="9"/>
      <c r="H206" s="9"/>
      <c r="I206" s="8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s="33" customFormat="1">
      <c r="A207" s="1"/>
      <c r="C207" s="9"/>
      <c r="D207" s="34"/>
      <c r="E207" s="34"/>
      <c r="F207" s="68"/>
      <c r="G207" s="9"/>
      <c r="H207" s="9"/>
      <c r="I207" s="8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 spans="1:20" s="33" customFormat="1">
      <c r="A208" s="1"/>
      <c r="C208" s="9"/>
      <c r="D208" s="34"/>
      <c r="E208" s="34"/>
      <c r="F208" s="68"/>
      <c r="G208" s="9"/>
      <c r="H208" s="9"/>
      <c r="I208" s="8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 spans="1:20" s="33" customFormat="1">
      <c r="A209" s="1"/>
      <c r="C209" s="9"/>
      <c r="D209" s="34"/>
      <c r="E209" s="34"/>
      <c r="F209" s="68"/>
      <c r="G209" s="9"/>
      <c r="H209" s="9"/>
      <c r="I209" s="8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 spans="1:20" s="33" customFormat="1">
      <c r="A210" s="1"/>
      <c r="C210" s="9"/>
      <c r="D210" s="34"/>
      <c r="E210" s="34"/>
      <c r="F210" s="68"/>
      <c r="G210" s="9"/>
      <c r="H210" s="9"/>
      <c r="I210" s="8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 spans="1:20" s="33" customFormat="1">
      <c r="A211" s="1"/>
      <c r="C211" s="9"/>
      <c r="D211" s="34"/>
      <c r="E211" s="34"/>
      <c r="F211" s="68"/>
      <c r="G211" s="9"/>
      <c r="H211" s="9"/>
      <c r="I211" s="8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1:20" s="33" customFormat="1">
      <c r="A212" s="1"/>
      <c r="C212" s="9"/>
      <c r="D212" s="34"/>
      <c r="E212" s="34"/>
      <c r="F212" s="68"/>
      <c r="G212" s="9"/>
      <c r="H212" s="9"/>
      <c r="I212" s="8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 spans="1:20" s="33" customFormat="1">
      <c r="A213" s="1"/>
      <c r="C213" s="9"/>
      <c r="D213" s="34"/>
      <c r="E213" s="34"/>
      <c r="F213" s="68"/>
      <c r="G213" s="9"/>
      <c r="H213" s="9"/>
      <c r="I213" s="8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s="33" customFormat="1" ht="15.75">
      <c r="A214" s="1"/>
      <c r="C214" s="9"/>
      <c r="D214" s="34"/>
      <c r="E214" s="34"/>
      <c r="F214" s="68"/>
      <c r="G214" s="9"/>
      <c r="H214" s="9"/>
      <c r="I214" s="25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s="33" customFormat="1">
      <c r="A215" s="1"/>
      <c r="C215" s="9"/>
      <c r="D215" s="34"/>
      <c r="E215" s="34"/>
      <c r="F215" s="68"/>
      <c r="G215" s="9"/>
      <c r="H215" s="9"/>
      <c r="I215" s="8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s="33" customFormat="1">
      <c r="A216" s="1"/>
      <c r="C216" s="9"/>
      <c r="D216" s="34"/>
      <c r="E216" s="34"/>
      <c r="F216" s="68"/>
      <c r="G216" s="9"/>
      <c r="H216" s="9"/>
      <c r="I216" s="8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 spans="1:20" s="33" customFormat="1">
      <c r="A217" s="1"/>
      <c r="C217" s="9"/>
      <c r="D217" s="34"/>
      <c r="E217" s="34"/>
      <c r="F217" s="68"/>
      <c r="G217" s="9"/>
      <c r="H217" s="9"/>
      <c r="I217" s="8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 spans="1:20" s="33" customFormat="1">
      <c r="A218" s="1"/>
      <c r="C218" s="9"/>
      <c r="D218" s="34"/>
      <c r="E218" s="34"/>
      <c r="F218" s="68"/>
      <c r="G218" s="9"/>
      <c r="H218" s="9"/>
      <c r="I218" s="8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61" spans="1:20" s="33" customFormat="1">
      <c r="A261" s="1"/>
      <c r="C261" s="9"/>
      <c r="D261" s="34"/>
      <c r="E261" s="34"/>
      <c r="F261" s="68"/>
      <c r="G261" s="9"/>
      <c r="H261" s="9"/>
      <c r="I261" s="8"/>
      <c r="K261" s="9"/>
      <c r="L261" s="9"/>
      <c r="M261" s="9"/>
      <c r="N261" s="9"/>
      <c r="O261" s="9"/>
      <c r="P261" s="9"/>
      <c r="Q261" s="9"/>
      <c r="R261" s="9"/>
      <c r="S261" s="9"/>
      <c r="T261" s="9"/>
    </row>
    <row r="262" spans="1:20" s="33" customFormat="1">
      <c r="A262" s="1"/>
      <c r="C262" s="9"/>
      <c r="D262" s="34"/>
      <c r="E262" s="34"/>
      <c r="F262" s="68"/>
      <c r="G262" s="9"/>
      <c r="H262" s="9"/>
      <c r="I262" s="8"/>
      <c r="K262" s="9"/>
      <c r="L262" s="9"/>
      <c r="M262" s="9"/>
      <c r="N262" s="9"/>
      <c r="O262" s="9"/>
      <c r="P262" s="9"/>
      <c r="Q262" s="9"/>
      <c r="R262" s="9"/>
      <c r="S262" s="9"/>
      <c r="T262" s="9"/>
    </row>
    <row r="263" spans="1:20" s="33" customFormat="1" ht="15.75">
      <c r="A263" s="1"/>
      <c r="C263" s="9"/>
      <c r="D263" s="34"/>
      <c r="E263" s="34"/>
      <c r="F263" s="68"/>
      <c r="G263" s="9"/>
      <c r="H263" s="9"/>
      <c r="I263" s="25"/>
      <c r="K263" s="9"/>
      <c r="L263" s="9"/>
      <c r="M263" s="9"/>
      <c r="N263" s="9"/>
      <c r="O263" s="9"/>
      <c r="P263" s="9"/>
      <c r="Q263" s="9"/>
      <c r="R263" s="9"/>
      <c r="S263" s="9"/>
      <c r="T263" s="9"/>
    </row>
    <row r="264" spans="1:20" s="33" customFormat="1" ht="15.75">
      <c r="A264" s="1"/>
      <c r="C264" s="9"/>
      <c r="D264" s="34"/>
      <c r="E264" s="34"/>
      <c r="F264" s="68"/>
      <c r="G264" s="9"/>
      <c r="H264" s="9"/>
      <c r="I264" s="25"/>
      <c r="K264" s="9"/>
      <c r="L264" s="9"/>
      <c r="M264" s="9"/>
      <c r="N264" s="9"/>
      <c r="O264" s="9"/>
      <c r="P264" s="9"/>
      <c r="Q264" s="9"/>
      <c r="R264" s="9"/>
      <c r="S264" s="9"/>
      <c r="T264" s="9"/>
    </row>
    <row r="265" spans="1:20" s="33" customFormat="1" ht="15.75">
      <c r="A265" s="1"/>
      <c r="C265" s="9"/>
      <c r="D265" s="34"/>
      <c r="E265" s="34"/>
      <c r="F265" s="68"/>
      <c r="G265" s="9"/>
      <c r="H265" s="9"/>
      <c r="I265" s="25"/>
      <c r="K265" s="9"/>
      <c r="L265" s="9"/>
      <c r="M265" s="9"/>
      <c r="N265" s="9"/>
      <c r="O265" s="9"/>
      <c r="P265" s="9"/>
      <c r="Q265" s="9"/>
      <c r="R265" s="9"/>
      <c r="S265" s="9"/>
      <c r="T265" s="9"/>
    </row>
    <row r="266" spans="1:20" s="33" customFormat="1">
      <c r="A266" s="1"/>
      <c r="C266" s="9"/>
      <c r="D266" s="34"/>
      <c r="E266" s="34"/>
      <c r="F266" s="68"/>
      <c r="G266" s="9"/>
      <c r="H266" s="9"/>
      <c r="I266" s="8"/>
      <c r="K266" s="9"/>
      <c r="L266" s="9"/>
      <c r="M266" s="9"/>
      <c r="N266" s="9"/>
      <c r="O266" s="9"/>
      <c r="P266" s="9"/>
      <c r="Q266" s="9"/>
      <c r="R266" s="9"/>
      <c r="S266" s="9"/>
      <c r="T266" s="9"/>
    </row>
    <row r="267" spans="1:20" s="33" customFormat="1" ht="15.75">
      <c r="A267" s="1"/>
      <c r="C267" s="9"/>
      <c r="D267" s="34"/>
      <c r="E267" s="34"/>
      <c r="F267" s="68"/>
      <c r="G267" s="9"/>
      <c r="H267" s="9"/>
      <c r="I267" s="25"/>
      <c r="K267" s="9"/>
      <c r="L267" s="9"/>
      <c r="M267" s="9"/>
      <c r="N267" s="9"/>
      <c r="O267" s="9"/>
      <c r="P267" s="9"/>
      <c r="Q267" s="9"/>
      <c r="R267" s="9"/>
      <c r="S267" s="9"/>
      <c r="T267" s="9"/>
    </row>
    <row r="269" spans="1:20" s="33" customFormat="1">
      <c r="A269" s="1"/>
      <c r="C269" s="9"/>
      <c r="D269" s="34"/>
      <c r="E269" s="34"/>
      <c r="F269" s="68"/>
      <c r="G269" s="9"/>
      <c r="H269" s="9"/>
      <c r="I269" s="8"/>
      <c r="K269" s="9"/>
      <c r="L269" s="9"/>
      <c r="M269" s="9"/>
      <c r="N269" s="9"/>
      <c r="O269" s="9"/>
      <c r="P269" s="9"/>
      <c r="Q269" s="9"/>
      <c r="R269" s="9"/>
      <c r="S269" s="9"/>
      <c r="T269" s="9"/>
    </row>
    <row r="270" spans="1:20" s="33" customFormat="1">
      <c r="A270" s="1"/>
      <c r="C270" s="9"/>
      <c r="D270" s="34"/>
      <c r="E270" s="34"/>
      <c r="F270" s="68"/>
      <c r="G270" s="9"/>
      <c r="H270" s="9"/>
      <c r="I270" s="8"/>
      <c r="K270" s="9"/>
      <c r="L270" s="9"/>
      <c r="M270" s="9"/>
      <c r="N270" s="9"/>
      <c r="O270" s="9"/>
      <c r="P270" s="9"/>
      <c r="Q270" s="9"/>
      <c r="R270" s="9"/>
      <c r="S270" s="9"/>
      <c r="T270" s="9"/>
    </row>
    <row r="271" spans="1:20" s="33" customFormat="1" ht="15.75">
      <c r="A271" s="1"/>
      <c r="C271" s="9"/>
      <c r="D271" s="34"/>
      <c r="E271" s="34"/>
      <c r="F271" s="68"/>
      <c r="G271" s="9"/>
      <c r="H271" s="9"/>
      <c r="I271" s="25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 spans="1:20" s="33" customFormat="1" ht="15.75">
      <c r="A272" s="1"/>
      <c r="C272" s="9"/>
      <c r="D272" s="34"/>
      <c r="E272" s="34"/>
      <c r="F272" s="68"/>
      <c r="G272" s="9"/>
      <c r="H272" s="9"/>
      <c r="I272" s="25"/>
      <c r="K272" s="9"/>
      <c r="L272" s="9"/>
      <c r="M272" s="9"/>
      <c r="N272" s="9"/>
      <c r="O272" s="9"/>
      <c r="P272" s="9"/>
      <c r="Q272" s="9"/>
      <c r="R272" s="9"/>
      <c r="S272" s="9"/>
      <c r="T272" s="9"/>
    </row>
    <row r="273" spans="1:20" s="33" customFormat="1" ht="15.75">
      <c r="A273" s="1"/>
      <c r="C273" s="9"/>
      <c r="D273" s="34"/>
      <c r="E273" s="34"/>
      <c r="F273" s="68"/>
      <c r="G273" s="9"/>
      <c r="H273" s="9"/>
      <c r="I273" s="25"/>
      <c r="K273" s="9"/>
      <c r="L273" s="9"/>
      <c r="M273" s="9"/>
      <c r="N273" s="9"/>
      <c r="O273" s="9"/>
      <c r="P273" s="9"/>
      <c r="Q273" s="9"/>
      <c r="R273" s="9"/>
      <c r="S273" s="9"/>
      <c r="T273" s="9"/>
    </row>
    <row r="274" spans="1:20" s="33" customFormat="1">
      <c r="A274" s="1"/>
      <c r="C274" s="9"/>
      <c r="D274" s="34"/>
      <c r="E274" s="34"/>
      <c r="F274" s="68"/>
      <c r="G274" s="9"/>
      <c r="H274" s="9"/>
      <c r="I274" s="8"/>
      <c r="K274" s="9"/>
      <c r="L274" s="9"/>
      <c r="M274" s="9"/>
      <c r="N274" s="9"/>
      <c r="O274" s="9"/>
      <c r="P274" s="9"/>
      <c r="Q274" s="9"/>
      <c r="R274" s="9"/>
      <c r="S274" s="9"/>
      <c r="T274" s="9"/>
    </row>
  </sheetData>
  <mergeCells count="8">
    <mergeCell ref="B124:B125"/>
    <mergeCell ref="G124:G125"/>
    <mergeCell ref="H124:H125"/>
    <mergeCell ref="J4:J10"/>
    <mergeCell ref="B6:G6"/>
    <mergeCell ref="B7:G9"/>
    <mergeCell ref="B12:H13"/>
    <mergeCell ref="B78:H80"/>
  </mergeCells>
  <phoneticPr fontId="17" type="noConversion"/>
  <printOptions horizontalCentered="1"/>
  <pageMargins left="0.7" right="0.6" top="0.75" bottom="0.75" header="0.3" footer="0.3"/>
  <pageSetup scale="46" orientation="portrait" horizontalDpi="4294967293" verticalDpi="4294967293" r:id="rId1"/>
  <headerFooter alignWithMargins="0"/>
  <rowBreaks count="1" manualBreakCount="1">
    <brk id="129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75"/>
  <sheetViews>
    <sheetView view="pageBreakPreview" zoomScaleSheetLayoutView="100" workbookViewId="0">
      <selection activeCell="C20" sqref="C20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8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174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70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12.95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26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21.75" customHeight="1">
      <c r="B19" s="36">
        <f>B17+0.01</f>
        <v>1.01</v>
      </c>
      <c r="C19" s="44" t="s">
        <v>166</v>
      </c>
      <c r="D19" s="36">
        <v>1</v>
      </c>
      <c r="E19" s="35" t="s">
        <v>33</v>
      </c>
      <c r="F19" s="48">
        <v>0</v>
      </c>
      <c r="G19" s="48">
        <f>D19*F19</f>
        <v>0</v>
      </c>
      <c r="H19" s="11">
        <f>+G19</f>
        <v>0</v>
      </c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21.75" customHeight="1">
      <c r="B20" s="36">
        <f>B19+0.01</f>
        <v>1.02</v>
      </c>
      <c r="C20" s="44" t="s">
        <v>37</v>
      </c>
      <c r="D20" s="36">
        <v>1</v>
      </c>
      <c r="E20" s="35" t="s">
        <v>33</v>
      </c>
      <c r="F20" s="48">
        <v>0</v>
      </c>
      <c r="G20" s="48">
        <f>D20*F20</f>
        <v>0</v>
      </c>
      <c r="H20" s="11">
        <f t="shared" ref="H20:H23" si="0">+G20</f>
        <v>0</v>
      </c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>B20+0.01</f>
        <v>1.03</v>
      </c>
      <c r="C21" s="44" t="s">
        <v>36</v>
      </c>
      <c r="D21" s="36">
        <v>1</v>
      </c>
      <c r="E21" s="35" t="s">
        <v>33</v>
      </c>
      <c r="F21" s="48">
        <v>0</v>
      </c>
      <c r="G21" s="48">
        <f>D21*F21</f>
        <v>0</v>
      </c>
      <c r="H21" s="11">
        <f t="shared" si="0"/>
        <v>0</v>
      </c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>B21+0.01</f>
        <v>1.04</v>
      </c>
      <c r="C22" s="44" t="s">
        <v>22</v>
      </c>
      <c r="D22" s="36">
        <v>1</v>
      </c>
      <c r="E22" s="35" t="s">
        <v>33</v>
      </c>
      <c r="F22" s="48">
        <v>0</v>
      </c>
      <c r="G22" s="48">
        <f>D22*F22</f>
        <v>0</v>
      </c>
      <c r="H22" s="11">
        <f t="shared" si="0"/>
        <v>0</v>
      </c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30.75" customHeight="1">
      <c r="B23" s="36">
        <f>B22+0.01</f>
        <v>1.05</v>
      </c>
      <c r="C23" s="44" t="s">
        <v>137</v>
      </c>
      <c r="D23" s="36">
        <v>6</v>
      </c>
      <c r="E23" s="35" t="s">
        <v>28</v>
      </c>
      <c r="F23" s="48">
        <v>0</v>
      </c>
      <c r="G23" s="48">
        <f>D23*F23</f>
        <v>0</v>
      </c>
      <c r="H23" s="11">
        <f t="shared" si="0"/>
        <v>0</v>
      </c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18" customHeight="1" thickBot="1">
      <c r="B24" s="121"/>
      <c r="C24" s="121"/>
      <c r="D24" s="121"/>
      <c r="E24" s="121"/>
      <c r="F24" s="121"/>
      <c r="G24" s="121"/>
      <c r="H24" s="120"/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s="1" customFormat="1" ht="18.75" customHeight="1" thickTop="1" thickBot="1">
      <c r="B25" s="115"/>
      <c r="C25" s="116"/>
      <c r="D25" s="115"/>
      <c r="E25" s="117"/>
      <c r="F25" s="118"/>
      <c r="G25" s="118"/>
      <c r="H25" s="119">
        <f>SUM(G19:G23)</f>
        <v>0</v>
      </c>
      <c r="I25" s="46"/>
      <c r="J25" s="109"/>
      <c r="K25" s="110"/>
      <c r="L25" s="109"/>
      <c r="M25" s="109"/>
      <c r="N25" s="110"/>
      <c r="O25" s="110"/>
      <c r="P25" s="110"/>
      <c r="Q25" s="46"/>
      <c r="R25" s="46"/>
      <c r="S25" s="46"/>
      <c r="T25" s="46"/>
    </row>
    <row r="26" spans="2:20" s="1" customFormat="1" ht="18.75" customHeight="1" thickTop="1">
      <c r="B26" s="36"/>
      <c r="C26" s="44"/>
      <c r="D26" s="36"/>
      <c r="E26" s="35"/>
      <c r="F26" s="48"/>
      <c r="G26" s="48"/>
      <c r="H26" s="49"/>
      <c r="I26" s="46"/>
      <c r="J26" s="109"/>
      <c r="K26" s="110"/>
      <c r="L26" s="109"/>
      <c r="M26" s="109"/>
      <c r="N26" s="110"/>
      <c r="O26" s="110"/>
      <c r="P26" s="110"/>
      <c r="Q26" s="46"/>
      <c r="R26" s="46"/>
      <c r="S26" s="46"/>
      <c r="T26" s="46"/>
    </row>
    <row r="27" spans="2:20" s="24" customFormat="1" ht="18.75" customHeight="1">
      <c r="B27" s="37">
        <v>2</v>
      </c>
      <c r="C27" s="38" t="s">
        <v>44</v>
      </c>
      <c r="D27" s="39"/>
      <c r="E27" s="40"/>
      <c r="F27" s="41"/>
      <c r="G27" s="41"/>
      <c r="H27" s="42"/>
      <c r="I27" s="46"/>
      <c r="J27" s="22"/>
      <c r="K27" s="50"/>
      <c r="L27" s="49"/>
      <c r="M27" s="50"/>
      <c r="N27" s="50"/>
      <c r="O27" s="50"/>
      <c r="P27" s="50"/>
      <c r="Q27" s="50"/>
      <c r="R27" s="50"/>
      <c r="S27" s="50"/>
      <c r="T27" s="50"/>
    </row>
    <row r="28" spans="2:20" s="24" customFormat="1" ht="12.95" customHeight="1">
      <c r="B28" s="126"/>
      <c r="C28" s="50"/>
      <c r="D28" s="36"/>
      <c r="E28" s="35"/>
      <c r="F28" s="48"/>
      <c r="G28" s="48"/>
      <c r="H28" s="49"/>
      <c r="I28" s="46"/>
      <c r="J28" s="22"/>
      <c r="K28" s="50"/>
      <c r="L28" s="49"/>
      <c r="M28" s="50"/>
      <c r="N28" s="50"/>
      <c r="O28" s="50"/>
      <c r="P28" s="50"/>
      <c r="Q28" s="50"/>
      <c r="R28" s="50"/>
      <c r="S28" s="50"/>
      <c r="T28" s="50"/>
    </row>
    <row r="29" spans="2:20" s="24" customFormat="1" ht="18.75" customHeight="1">
      <c r="B29" s="36">
        <f>B27+0.01</f>
        <v>2.0099999999999998</v>
      </c>
      <c r="C29" s="46" t="s">
        <v>45</v>
      </c>
      <c r="D29" s="128">
        <v>74.66</v>
      </c>
      <c r="E29" s="35" t="s">
        <v>19</v>
      </c>
      <c r="F29" s="48">
        <v>0</v>
      </c>
      <c r="G29" s="48">
        <f>F29*D29</f>
        <v>0</v>
      </c>
      <c r="H29" s="22">
        <f>+G29</f>
        <v>0</v>
      </c>
      <c r="I29" s="46"/>
      <c r="J29" s="22"/>
      <c r="K29" s="50"/>
      <c r="L29" s="49"/>
      <c r="M29" s="50"/>
      <c r="N29" s="50"/>
      <c r="O29" s="50"/>
      <c r="P29" s="50"/>
      <c r="Q29" s="50"/>
      <c r="R29" s="50"/>
      <c r="S29" s="50"/>
      <c r="T29" s="50"/>
    </row>
    <row r="30" spans="2:20" s="24" customFormat="1" ht="18.75" customHeight="1">
      <c r="B30" s="36">
        <f>B29+0.01</f>
        <v>2.0199999999999996</v>
      </c>
      <c r="C30" s="46" t="s">
        <v>46</v>
      </c>
      <c r="D30" s="128">
        <v>19.2</v>
      </c>
      <c r="E30" s="35" t="s">
        <v>19</v>
      </c>
      <c r="F30" s="48">
        <v>0</v>
      </c>
      <c r="G30" s="48">
        <f t="shared" ref="G30:G34" si="1">F30*D30</f>
        <v>0</v>
      </c>
      <c r="H30" s="22">
        <f t="shared" ref="H30:H34" si="2">+G30</f>
        <v>0</v>
      </c>
      <c r="I30" s="46"/>
      <c r="J30" s="22"/>
      <c r="K30" s="50"/>
      <c r="L30" s="49"/>
      <c r="M30" s="50"/>
      <c r="N30" s="50"/>
      <c r="O30" s="50"/>
      <c r="P30" s="50"/>
      <c r="Q30" s="50"/>
      <c r="R30" s="50"/>
      <c r="S30" s="50"/>
      <c r="T30" s="50"/>
    </row>
    <row r="31" spans="2:20" s="24" customFormat="1" ht="18.75" customHeight="1">
      <c r="B31" s="36">
        <f>B30+0.01</f>
        <v>2.0299999999999994</v>
      </c>
      <c r="C31" s="46" t="s">
        <v>96</v>
      </c>
      <c r="D31" s="128">
        <v>7.37</v>
      </c>
      <c r="E31" s="35" t="s">
        <v>19</v>
      </c>
      <c r="F31" s="48">
        <v>0</v>
      </c>
      <c r="G31" s="48">
        <f t="shared" si="1"/>
        <v>0</v>
      </c>
      <c r="H31" s="22">
        <f t="shared" si="2"/>
        <v>0</v>
      </c>
      <c r="I31" s="46"/>
      <c r="J31" s="22"/>
      <c r="K31" s="50"/>
      <c r="L31" s="49"/>
      <c r="M31" s="50"/>
      <c r="N31" s="50"/>
      <c r="O31" s="50"/>
      <c r="P31" s="50"/>
      <c r="Q31" s="50"/>
      <c r="R31" s="50"/>
      <c r="S31" s="50"/>
      <c r="T31" s="50"/>
    </row>
    <row r="32" spans="2:20" s="24" customFormat="1" ht="18.75" customHeight="1">
      <c r="B32" s="36">
        <f t="shared" ref="B32" si="3">B31+0.01</f>
        <v>2.0399999999999991</v>
      </c>
      <c r="C32" s="46" t="s">
        <v>95</v>
      </c>
      <c r="D32" s="128">
        <v>11.33</v>
      </c>
      <c r="E32" s="35" t="s">
        <v>47</v>
      </c>
      <c r="F32" s="48">
        <v>0</v>
      </c>
      <c r="G32" s="48">
        <f t="shared" si="1"/>
        <v>0</v>
      </c>
      <c r="H32" s="22">
        <f t="shared" si="2"/>
        <v>0</v>
      </c>
      <c r="I32" s="46"/>
      <c r="J32" s="22"/>
      <c r="K32" s="50"/>
      <c r="L32" s="49"/>
      <c r="M32" s="50"/>
      <c r="N32" s="50"/>
      <c r="O32" s="50"/>
      <c r="P32" s="50"/>
      <c r="Q32" s="50"/>
      <c r="R32" s="50"/>
      <c r="S32" s="50"/>
      <c r="T32" s="50"/>
    </row>
    <row r="33" spans="2:20" s="24" customFormat="1" ht="32.25" customHeight="1">
      <c r="B33" s="36">
        <f>B32+0.01</f>
        <v>2.0499999999999989</v>
      </c>
      <c r="C33" s="296" t="s">
        <v>139</v>
      </c>
      <c r="D33" s="36">
        <v>281.60000000000002</v>
      </c>
      <c r="E33" s="35" t="s">
        <v>19</v>
      </c>
      <c r="F33" s="48">
        <v>0</v>
      </c>
      <c r="G33" s="48">
        <f t="shared" si="1"/>
        <v>0</v>
      </c>
      <c r="H33" s="22">
        <f t="shared" si="2"/>
        <v>0</v>
      </c>
      <c r="I33" s="46"/>
      <c r="J33" s="22"/>
      <c r="K33" s="50"/>
      <c r="L33" s="49"/>
      <c r="M33" s="50"/>
      <c r="N33" s="50"/>
      <c r="O33" s="50"/>
      <c r="P33" s="50"/>
      <c r="Q33" s="50"/>
      <c r="R33" s="50"/>
      <c r="S33" s="50"/>
      <c r="T33" s="50"/>
    </row>
    <row r="34" spans="2:20" s="24" customFormat="1" ht="18.75" customHeight="1">
      <c r="B34" s="36">
        <f>B33+0.01</f>
        <v>2.0599999999999987</v>
      </c>
      <c r="C34" s="129" t="s">
        <v>152</v>
      </c>
      <c r="D34" s="36">
        <v>245.3</v>
      </c>
      <c r="E34" s="35" t="s">
        <v>47</v>
      </c>
      <c r="F34" s="48">
        <v>0</v>
      </c>
      <c r="G34" s="48">
        <f t="shared" si="1"/>
        <v>0</v>
      </c>
      <c r="H34" s="22">
        <f t="shared" si="2"/>
        <v>0</v>
      </c>
      <c r="I34" s="46"/>
      <c r="J34" s="22"/>
      <c r="K34" s="50"/>
      <c r="L34" s="49"/>
      <c r="M34" s="50"/>
      <c r="N34" s="50"/>
      <c r="O34" s="50"/>
      <c r="P34" s="50"/>
      <c r="Q34" s="50"/>
      <c r="R34" s="50"/>
      <c r="S34" s="50"/>
      <c r="T34" s="50"/>
    </row>
    <row r="35" spans="2:20" s="24" customFormat="1" ht="18.75" customHeight="1" thickBot="1">
      <c r="B35" s="115"/>
      <c r="C35" s="141"/>
      <c r="D35" s="115"/>
      <c r="E35" s="117"/>
      <c r="F35" s="118"/>
      <c r="G35" s="118"/>
      <c r="H35" s="119"/>
      <c r="I35" s="46"/>
      <c r="J35" s="22"/>
      <c r="K35" s="50"/>
      <c r="L35" s="49"/>
      <c r="M35" s="50"/>
      <c r="N35" s="50"/>
      <c r="O35" s="50"/>
      <c r="P35" s="50"/>
      <c r="Q35" s="50"/>
      <c r="R35" s="50"/>
      <c r="S35" s="50"/>
      <c r="T35" s="50"/>
    </row>
    <row r="36" spans="2:20" s="24" customFormat="1" ht="18.75" customHeight="1" thickTop="1" thickBot="1">
      <c r="B36" s="115"/>
      <c r="C36" s="116"/>
      <c r="D36" s="115"/>
      <c r="E36" s="117"/>
      <c r="F36" s="118"/>
      <c r="G36" s="118"/>
      <c r="H36" s="119">
        <f>SUM(G29:G35)</f>
        <v>0</v>
      </c>
      <c r="I36" s="46"/>
      <c r="J36" s="22"/>
      <c r="K36" s="50"/>
      <c r="L36" s="49"/>
      <c r="M36" s="50"/>
      <c r="N36" s="50"/>
      <c r="O36" s="50"/>
      <c r="P36" s="50"/>
      <c r="Q36" s="50"/>
      <c r="R36" s="50"/>
      <c r="S36" s="50"/>
      <c r="T36" s="50"/>
    </row>
    <row r="37" spans="2:20" s="24" customFormat="1" ht="18.75" customHeight="1" thickTop="1">
      <c r="B37" s="36"/>
      <c r="C37" s="129"/>
      <c r="D37" s="36"/>
      <c r="E37" s="35"/>
      <c r="F37" s="48"/>
      <c r="G37" s="48"/>
      <c r="H37" s="49"/>
      <c r="I37" s="46"/>
      <c r="J37" s="22"/>
      <c r="K37" s="50"/>
      <c r="L37" s="49"/>
      <c r="M37" s="50"/>
      <c r="N37" s="50"/>
      <c r="O37" s="50"/>
      <c r="P37" s="50"/>
      <c r="Q37" s="50"/>
      <c r="R37" s="50"/>
      <c r="S37" s="50"/>
      <c r="T37" s="50"/>
    </row>
    <row r="38" spans="2:20" s="1" customFormat="1" ht="18" customHeight="1">
      <c r="B38" s="37">
        <v>4</v>
      </c>
      <c r="C38" s="38" t="s">
        <v>92</v>
      </c>
      <c r="D38" s="37"/>
      <c r="E38" s="130"/>
      <c r="F38" s="131"/>
      <c r="G38" s="131"/>
      <c r="H38" s="42"/>
      <c r="I38" s="46"/>
      <c r="J38" s="22"/>
      <c r="K38" s="46"/>
      <c r="L38" s="22"/>
      <c r="M38" s="46"/>
      <c r="N38" s="46"/>
      <c r="O38" s="46"/>
      <c r="P38" s="46"/>
      <c r="Q38" s="46"/>
      <c r="R38" s="46"/>
      <c r="S38" s="46"/>
      <c r="T38" s="46"/>
    </row>
    <row r="39" spans="2:20" s="1" customFormat="1" ht="12" customHeight="1">
      <c r="B39" s="147"/>
      <c r="C39" s="50"/>
      <c r="D39" s="147"/>
      <c r="E39" s="80"/>
      <c r="F39" s="81"/>
      <c r="G39" s="81"/>
      <c r="H39" s="49"/>
      <c r="I39" s="46"/>
      <c r="J39" s="22"/>
      <c r="K39" s="46"/>
      <c r="L39" s="22"/>
      <c r="M39" s="46"/>
      <c r="N39" s="46"/>
      <c r="O39" s="46"/>
      <c r="P39" s="46"/>
      <c r="Q39" s="46"/>
      <c r="R39" s="46"/>
      <c r="S39" s="46"/>
      <c r="T39" s="46"/>
    </row>
    <row r="40" spans="2:20" s="132" customFormat="1" ht="32.1" customHeight="1">
      <c r="B40" s="133">
        <f>B38+0.01</f>
        <v>4.01</v>
      </c>
      <c r="C40" s="242" t="s">
        <v>105</v>
      </c>
      <c r="D40" s="133">
        <v>4</v>
      </c>
      <c r="E40" s="136" t="s">
        <v>26</v>
      </c>
      <c r="F40" s="137">
        <v>0</v>
      </c>
      <c r="G40" s="137">
        <f t="shared" ref="G40:G48" si="4">D40*F40</f>
        <v>0</v>
      </c>
      <c r="H40" s="134">
        <f>+G40</f>
        <v>0</v>
      </c>
      <c r="I40" s="135"/>
      <c r="J40" s="134"/>
      <c r="K40" s="135"/>
      <c r="L40" s="134"/>
      <c r="M40" s="135"/>
      <c r="N40" s="135"/>
      <c r="O40" s="135"/>
      <c r="P40" s="135"/>
      <c r="Q40" s="135"/>
      <c r="R40" s="135"/>
      <c r="S40" s="135"/>
      <c r="T40" s="135"/>
    </row>
    <row r="41" spans="2:20" s="132" customFormat="1" ht="33" customHeight="1">
      <c r="B41" s="133">
        <f t="shared" ref="B41:B47" si="5">B40+0.01</f>
        <v>4.0199999999999996</v>
      </c>
      <c r="C41" s="242" t="s">
        <v>106</v>
      </c>
      <c r="D41" s="133">
        <v>4</v>
      </c>
      <c r="E41" s="136" t="s">
        <v>26</v>
      </c>
      <c r="F41" s="137">
        <v>0</v>
      </c>
      <c r="G41" s="137">
        <f t="shared" si="4"/>
        <v>0</v>
      </c>
      <c r="H41" s="134">
        <f t="shared" ref="H41:H48" si="6">+G41</f>
        <v>0</v>
      </c>
      <c r="I41" s="135"/>
      <c r="J41" s="134"/>
      <c r="K41" s="135"/>
      <c r="L41" s="134"/>
      <c r="M41" s="135"/>
      <c r="N41" s="135"/>
      <c r="O41" s="135"/>
      <c r="P41" s="135"/>
      <c r="Q41" s="135"/>
      <c r="R41" s="135"/>
      <c r="S41" s="135"/>
      <c r="T41" s="135"/>
    </row>
    <row r="42" spans="2:20" s="132" customFormat="1" ht="33" customHeight="1">
      <c r="B42" s="133">
        <f t="shared" ref="B42" si="7">B40+0.01</f>
        <v>4.0199999999999996</v>
      </c>
      <c r="C42" s="242" t="s">
        <v>107</v>
      </c>
      <c r="D42" s="133">
        <v>1</v>
      </c>
      <c r="E42" s="136" t="s">
        <v>26</v>
      </c>
      <c r="F42" s="137">
        <v>0</v>
      </c>
      <c r="G42" s="137">
        <f t="shared" si="4"/>
        <v>0</v>
      </c>
      <c r="H42" s="134">
        <f t="shared" si="6"/>
        <v>0</v>
      </c>
      <c r="I42" s="135"/>
      <c r="J42" s="134"/>
      <c r="K42" s="135"/>
      <c r="L42" s="134"/>
      <c r="M42" s="135"/>
      <c r="N42" s="135"/>
      <c r="O42" s="135"/>
      <c r="P42" s="135"/>
      <c r="Q42" s="135"/>
      <c r="R42" s="135"/>
      <c r="S42" s="135"/>
      <c r="T42" s="135"/>
    </row>
    <row r="43" spans="2:20" s="132" customFormat="1" ht="32.1" customHeight="1">
      <c r="B43" s="133">
        <f t="shared" si="5"/>
        <v>4.0299999999999994</v>
      </c>
      <c r="C43" s="242" t="s">
        <v>153</v>
      </c>
      <c r="D43" s="133">
        <v>4</v>
      </c>
      <c r="E43" s="136" t="s">
        <v>19</v>
      </c>
      <c r="F43" s="137">
        <v>0</v>
      </c>
      <c r="G43" s="137">
        <f t="shared" si="4"/>
        <v>0</v>
      </c>
      <c r="H43" s="134">
        <f t="shared" si="6"/>
        <v>0</v>
      </c>
      <c r="I43" s="135"/>
      <c r="J43" s="134"/>
      <c r="K43" s="135"/>
      <c r="L43" s="134"/>
      <c r="M43" s="135"/>
      <c r="N43" s="135"/>
      <c r="O43" s="135"/>
      <c r="P43" s="135"/>
      <c r="Q43" s="135"/>
      <c r="R43" s="135"/>
      <c r="S43" s="135"/>
      <c r="T43" s="135"/>
    </row>
    <row r="44" spans="2:20" s="132" customFormat="1" ht="20.100000000000001" customHeight="1">
      <c r="B44" s="133">
        <f t="shared" ref="B44" si="8">B42+0.01</f>
        <v>4.0299999999999994</v>
      </c>
      <c r="C44" s="294" t="s">
        <v>140</v>
      </c>
      <c r="D44" s="133">
        <v>4</v>
      </c>
      <c r="E44" s="136" t="s">
        <v>26</v>
      </c>
      <c r="F44" s="137">
        <v>0</v>
      </c>
      <c r="G44" s="137">
        <f t="shared" si="4"/>
        <v>0</v>
      </c>
      <c r="H44" s="134">
        <f t="shared" si="6"/>
        <v>0</v>
      </c>
      <c r="I44" s="135"/>
      <c r="J44" s="134"/>
      <c r="K44" s="135"/>
      <c r="L44" s="134"/>
      <c r="M44" s="135"/>
      <c r="N44" s="135"/>
      <c r="O44" s="135"/>
      <c r="P44" s="135"/>
      <c r="Q44" s="135"/>
      <c r="R44" s="135"/>
      <c r="S44" s="135"/>
      <c r="T44" s="135"/>
    </row>
    <row r="45" spans="2:20" s="132" customFormat="1" ht="32.1" customHeight="1">
      <c r="B45" s="133">
        <f t="shared" si="5"/>
        <v>4.0399999999999991</v>
      </c>
      <c r="C45" s="245" t="s">
        <v>154</v>
      </c>
      <c r="D45" s="133">
        <v>1</v>
      </c>
      <c r="E45" s="152" t="s">
        <v>33</v>
      </c>
      <c r="F45" s="137">
        <v>0</v>
      </c>
      <c r="G45" s="137">
        <f t="shared" si="4"/>
        <v>0</v>
      </c>
      <c r="H45" s="134">
        <f t="shared" si="6"/>
        <v>0</v>
      </c>
      <c r="I45" s="135"/>
      <c r="J45" s="134"/>
      <c r="K45" s="135"/>
      <c r="L45" s="134"/>
      <c r="M45" s="135"/>
      <c r="N45" s="135"/>
      <c r="O45" s="135"/>
      <c r="P45" s="135"/>
      <c r="Q45" s="135"/>
      <c r="R45" s="135"/>
      <c r="S45" s="135"/>
      <c r="T45" s="135"/>
    </row>
    <row r="46" spans="2:20" s="132" customFormat="1" ht="20.100000000000001" customHeight="1">
      <c r="B46" s="133">
        <f t="shared" ref="B46" si="9">B44+0.01</f>
        <v>4.0399999999999991</v>
      </c>
      <c r="C46" s="151" t="s">
        <v>94</v>
      </c>
      <c r="D46" s="150">
        <v>4</v>
      </c>
      <c r="E46" s="152" t="s">
        <v>33</v>
      </c>
      <c r="F46" s="153">
        <v>0</v>
      </c>
      <c r="G46" s="137">
        <f t="shared" si="4"/>
        <v>0</v>
      </c>
      <c r="H46" s="134">
        <f t="shared" si="6"/>
        <v>0</v>
      </c>
      <c r="I46" s="135"/>
      <c r="J46" s="134"/>
      <c r="K46" s="135"/>
      <c r="L46" s="134"/>
      <c r="M46" s="135"/>
      <c r="N46" s="135"/>
      <c r="O46" s="135"/>
      <c r="P46" s="135"/>
      <c r="Q46" s="135"/>
      <c r="R46" s="135"/>
      <c r="S46" s="135"/>
      <c r="T46" s="135"/>
    </row>
    <row r="47" spans="2:20" s="132" customFormat="1" ht="30" customHeight="1">
      <c r="B47" s="133">
        <f t="shared" si="5"/>
        <v>4.0499999999999989</v>
      </c>
      <c r="C47" s="245" t="s">
        <v>99</v>
      </c>
      <c r="D47" s="150">
        <v>2</v>
      </c>
      <c r="E47" s="136" t="s">
        <v>26</v>
      </c>
      <c r="F47" s="153">
        <v>0</v>
      </c>
      <c r="G47" s="137">
        <f t="shared" si="4"/>
        <v>0</v>
      </c>
      <c r="H47" s="134">
        <f t="shared" si="6"/>
        <v>0</v>
      </c>
      <c r="I47" s="135"/>
      <c r="J47" s="134"/>
      <c r="K47" s="135"/>
      <c r="L47" s="134"/>
      <c r="M47" s="135"/>
      <c r="N47" s="135"/>
      <c r="O47" s="135"/>
      <c r="P47" s="135"/>
      <c r="Q47" s="135"/>
      <c r="R47" s="135"/>
      <c r="S47" s="135"/>
      <c r="T47" s="135"/>
    </row>
    <row r="48" spans="2:20" s="132" customFormat="1" ht="23.1" customHeight="1">
      <c r="B48" s="133">
        <f t="shared" ref="B48" si="10">B46+0.01</f>
        <v>4.0499999999999989</v>
      </c>
      <c r="C48" s="135" t="s">
        <v>100</v>
      </c>
      <c r="D48" s="133">
        <v>1</v>
      </c>
      <c r="E48" s="152" t="s">
        <v>33</v>
      </c>
      <c r="F48" s="137">
        <v>0</v>
      </c>
      <c r="G48" s="137">
        <f t="shared" si="4"/>
        <v>0</v>
      </c>
      <c r="H48" s="134">
        <f t="shared" si="6"/>
        <v>0</v>
      </c>
      <c r="I48" s="135"/>
      <c r="J48" s="134"/>
      <c r="K48" s="135"/>
      <c r="L48" s="134"/>
      <c r="M48" s="135"/>
      <c r="N48" s="135"/>
      <c r="O48" s="135"/>
      <c r="P48" s="135"/>
      <c r="Q48" s="135"/>
      <c r="R48" s="135"/>
      <c r="S48" s="135"/>
      <c r="T48" s="135"/>
    </row>
    <row r="49" spans="1:20" s="132" customFormat="1" ht="23.1" customHeight="1" thickBot="1">
      <c r="B49" s="142"/>
      <c r="C49" s="143"/>
      <c r="D49" s="142"/>
      <c r="E49" s="144"/>
      <c r="F49" s="145"/>
      <c r="G49" s="145"/>
      <c r="H49" s="146"/>
      <c r="I49" s="135"/>
      <c r="J49" s="134"/>
      <c r="K49" s="135"/>
      <c r="L49" s="134"/>
      <c r="M49" s="135"/>
      <c r="N49" s="135"/>
      <c r="O49" s="135"/>
      <c r="P49" s="135"/>
      <c r="Q49" s="135"/>
      <c r="R49" s="135"/>
      <c r="S49" s="135"/>
      <c r="T49" s="135"/>
    </row>
    <row r="50" spans="1:20" s="24" customFormat="1" ht="18.75" customHeight="1" thickTop="1" thickBot="1">
      <c r="B50" s="115"/>
      <c r="C50" s="116"/>
      <c r="D50" s="115"/>
      <c r="E50" s="117"/>
      <c r="F50" s="118"/>
      <c r="G50" s="118"/>
      <c r="H50" s="119">
        <f>SUM(G40:G49)</f>
        <v>0</v>
      </c>
      <c r="I50" s="46"/>
      <c r="J50" s="22"/>
      <c r="K50" s="50"/>
      <c r="L50" s="49"/>
      <c r="M50" s="50"/>
      <c r="N50" s="50"/>
      <c r="O50" s="50"/>
      <c r="P50" s="50"/>
      <c r="Q50" s="50"/>
      <c r="R50" s="50"/>
      <c r="S50" s="50"/>
      <c r="T50" s="50"/>
    </row>
    <row r="51" spans="1:20" s="24" customFormat="1" ht="18.75" customHeight="1" thickTop="1">
      <c r="B51" s="36"/>
      <c r="C51" s="44"/>
      <c r="D51" s="36"/>
      <c r="E51" s="35"/>
      <c r="F51" s="48"/>
      <c r="G51" s="48"/>
      <c r="H51" s="49"/>
      <c r="I51" s="46"/>
      <c r="J51" s="22"/>
      <c r="K51" s="50"/>
      <c r="L51" s="49"/>
      <c r="M51" s="50"/>
      <c r="N51" s="50"/>
      <c r="O51" s="50"/>
      <c r="P51" s="50"/>
      <c r="Q51" s="50"/>
      <c r="R51" s="50"/>
      <c r="S51" s="50"/>
      <c r="T51" s="50"/>
    </row>
    <row r="52" spans="1:20" s="1" customFormat="1" ht="18" customHeight="1">
      <c r="B52" s="37">
        <v>5</v>
      </c>
      <c r="C52" s="38" t="s">
        <v>48</v>
      </c>
      <c r="D52" s="37"/>
      <c r="E52" s="130"/>
      <c r="F52" s="131"/>
      <c r="G52" s="131"/>
      <c r="H52" s="42"/>
      <c r="I52" s="46"/>
      <c r="J52" s="22"/>
      <c r="K52" s="46"/>
      <c r="L52" s="22"/>
      <c r="M52" s="46"/>
      <c r="N52" s="46"/>
      <c r="O52" s="46"/>
      <c r="P52" s="46"/>
      <c r="Q52" s="46"/>
      <c r="R52" s="46"/>
      <c r="S52" s="46"/>
      <c r="T52" s="46"/>
    </row>
    <row r="53" spans="1:20" s="46" customFormat="1" ht="18" customHeight="1">
      <c r="B53" s="126"/>
      <c r="C53" s="50"/>
      <c r="D53" s="126"/>
      <c r="E53" s="80"/>
      <c r="F53" s="81"/>
      <c r="G53" s="81"/>
      <c r="H53" s="49"/>
      <c r="J53" s="22"/>
      <c r="L53" s="22"/>
    </row>
    <row r="54" spans="1:20" s="132" customFormat="1" ht="18" customHeight="1">
      <c r="B54" s="133">
        <f>B52+0.01</f>
        <v>5.01</v>
      </c>
      <c r="C54" s="132" t="s">
        <v>102</v>
      </c>
      <c r="D54" s="133">
        <v>740.26</v>
      </c>
      <c r="E54" s="136" t="s">
        <v>19</v>
      </c>
      <c r="F54" s="137">
        <v>0</v>
      </c>
      <c r="G54" s="137">
        <f t="shared" ref="G54:G59" si="11">D54*F54</f>
        <v>0</v>
      </c>
      <c r="H54" s="134">
        <f>+G54</f>
        <v>0</v>
      </c>
      <c r="I54" s="135"/>
      <c r="J54" s="134"/>
      <c r="K54" s="135"/>
      <c r="L54" s="134"/>
      <c r="M54" s="135"/>
      <c r="N54" s="135"/>
      <c r="O54" s="135"/>
      <c r="P54" s="135"/>
      <c r="Q54" s="135"/>
      <c r="R54" s="135"/>
      <c r="S54" s="135"/>
      <c r="T54" s="135"/>
    </row>
    <row r="55" spans="1:20" s="132" customFormat="1" ht="18" customHeight="1">
      <c r="B55" s="133">
        <f>B54+0.01</f>
        <v>5.0199999999999996</v>
      </c>
      <c r="C55" s="135" t="s">
        <v>50</v>
      </c>
      <c r="D55" s="133">
        <v>19.2</v>
      </c>
      <c r="E55" s="136" t="s">
        <v>19</v>
      </c>
      <c r="F55" s="137">
        <v>0</v>
      </c>
      <c r="G55" s="137">
        <f t="shared" si="11"/>
        <v>0</v>
      </c>
      <c r="H55" s="134">
        <f t="shared" ref="H55:H59" si="12">+G55</f>
        <v>0</v>
      </c>
      <c r="I55" s="135"/>
      <c r="J55" s="134"/>
      <c r="K55" s="135"/>
      <c r="L55" s="134"/>
      <c r="M55" s="135"/>
      <c r="N55" s="135"/>
      <c r="O55" s="135"/>
      <c r="P55" s="135"/>
      <c r="Q55" s="135"/>
      <c r="R55" s="135"/>
      <c r="S55" s="135"/>
      <c r="T55" s="135"/>
    </row>
    <row r="56" spans="1:20" s="132" customFormat="1" ht="18" customHeight="1">
      <c r="B56" s="133">
        <f>B55+0.01</f>
        <v>5.0299999999999994</v>
      </c>
      <c r="C56" s="135" t="s">
        <v>57</v>
      </c>
      <c r="D56" s="133">
        <v>9</v>
      </c>
      <c r="E56" s="136" t="s">
        <v>26</v>
      </c>
      <c r="F56" s="137">
        <v>0</v>
      </c>
      <c r="G56" s="137">
        <f t="shared" si="11"/>
        <v>0</v>
      </c>
      <c r="H56" s="134">
        <f t="shared" si="12"/>
        <v>0</v>
      </c>
      <c r="I56" s="135"/>
      <c r="J56" s="134"/>
      <c r="K56" s="135"/>
      <c r="L56" s="134"/>
      <c r="M56" s="135"/>
      <c r="N56" s="135"/>
      <c r="O56" s="135"/>
      <c r="P56" s="135"/>
      <c r="Q56" s="135"/>
      <c r="R56" s="135"/>
      <c r="S56" s="135"/>
      <c r="T56" s="135"/>
    </row>
    <row r="57" spans="1:20" s="132" customFormat="1" ht="18" customHeight="1">
      <c r="B57" s="133">
        <f>B56+0.01</f>
        <v>5.0399999999999991</v>
      </c>
      <c r="C57" s="151" t="s">
        <v>76</v>
      </c>
      <c r="D57" s="150">
        <v>2.63</v>
      </c>
      <c r="E57" s="152" t="s">
        <v>19</v>
      </c>
      <c r="F57" s="153">
        <v>0</v>
      </c>
      <c r="G57" s="137">
        <f t="shared" si="11"/>
        <v>0</v>
      </c>
      <c r="H57" s="134">
        <f t="shared" si="12"/>
        <v>0</v>
      </c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1:20" s="132" customFormat="1" ht="48.95" customHeight="1">
      <c r="B58" s="133">
        <f>B57+0.01</f>
        <v>5.0499999999999989</v>
      </c>
      <c r="C58" s="245" t="s">
        <v>98</v>
      </c>
      <c r="D58" s="150">
        <v>2.4</v>
      </c>
      <c r="E58" s="152" t="s">
        <v>19</v>
      </c>
      <c r="F58" s="153">
        <v>0</v>
      </c>
      <c r="G58" s="137">
        <f t="shared" si="11"/>
        <v>0</v>
      </c>
      <c r="H58" s="134">
        <f t="shared" si="12"/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1:20" s="132" customFormat="1" ht="18" customHeight="1">
      <c r="B59" s="133">
        <f>B58+0.01</f>
        <v>5.0599999999999987</v>
      </c>
      <c r="C59" s="135" t="s">
        <v>51</v>
      </c>
      <c r="D59" s="133">
        <v>1</v>
      </c>
      <c r="E59" s="136" t="s">
        <v>33</v>
      </c>
      <c r="F59" s="137">
        <v>0</v>
      </c>
      <c r="G59" s="137">
        <f t="shared" si="11"/>
        <v>0</v>
      </c>
      <c r="H59" s="134">
        <f t="shared" si="12"/>
        <v>0</v>
      </c>
      <c r="I59" s="135"/>
      <c r="J59" s="134"/>
      <c r="K59" s="135"/>
      <c r="L59" s="134"/>
      <c r="M59" s="135"/>
      <c r="N59" s="135"/>
      <c r="O59" s="135"/>
      <c r="P59" s="135"/>
      <c r="Q59" s="135"/>
      <c r="R59" s="135"/>
      <c r="S59" s="135"/>
      <c r="T59" s="135"/>
    </row>
    <row r="60" spans="1:20" s="132" customFormat="1" ht="18" customHeight="1" thickBot="1">
      <c r="B60" s="142"/>
      <c r="C60" s="143"/>
      <c r="D60" s="142"/>
      <c r="E60" s="144"/>
      <c r="F60" s="145"/>
      <c r="G60" s="145"/>
      <c r="H60" s="146"/>
      <c r="I60" s="135"/>
      <c r="J60" s="134"/>
      <c r="K60" s="135"/>
      <c r="L60" s="134"/>
      <c r="M60" s="135"/>
      <c r="N60" s="135"/>
      <c r="O60" s="135"/>
      <c r="P60" s="135"/>
      <c r="Q60" s="135"/>
      <c r="R60" s="135"/>
      <c r="S60" s="135"/>
      <c r="T60" s="135"/>
    </row>
    <row r="61" spans="1:20" s="132" customFormat="1" ht="18" customHeight="1" thickTop="1" thickBot="1">
      <c r="B61" s="115"/>
      <c r="C61" s="116"/>
      <c r="D61" s="115"/>
      <c r="E61" s="117"/>
      <c r="F61" s="118"/>
      <c r="G61" s="118"/>
      <c r="H61" s="119">
        <f>+G54+G55+G56+G57+G58+G59</f>
        <v>0</v>
      </c>
      <c r="I61" s="135"/>
      <c r="J61" s="134"/>
      <c r="K61" s="135"/>
      <c r="L61" s="134"/>
      <c r="M61" s="135"/>
      <c r="N61" s="135"/>
      <c r="O61" s="135"/>
      <c r="P61" s="135"/>
      <c r="Q61" s="135"/>
      <c r="R61" s="135"/>
      <c r="S61" s="135"/>
      <c r="T61" s="135"/>
    </row>
    <row r="62" spans="1:20" s="24" customFormat="1" ht="18.75" customHeight="1" thickTop="1">
      <c r="B62" s="36"/>
      <c r="C62" s="129"/>
      <c r="D62" s="36"/>
      <c r="E62" s="35"/>
      <c r="F62" s="48"/>
      <c r="G62" s="48"/>
      <c r="H62" s="49"/>
      <c r="I62" s="46"/>
      <c r="J62" s="22"/>
      <c r="K62" s="50"/>
      <c r="L62" s="49"/>
      <c r="M62" s="50"/>
      <c r="N62" s="50"/>
      <c r="O62" s="50"/>
      <c r="P62" s="50"/>
      <c r="Q62" s="50"/>
      <c r="R62" s="50"/>
      <c r="S62" s="50"/>
      <c r="T62" s="50"/>
    </row>
    <row r="63" spans="1:20" s="24" customFormat="1" ht="15.75" customHeight="1" thickBot="1">
      <c r="B63" s="36"/>
      <c r="C63" s="44"/>
      <c r="D63" s="36"/>
      <c r="E63" s="35"/>
      <c r="F63" s="48"/>
      <c r="G63" s="48"/>
      <c r="H63" s="49"/>
      <c r="I63" s="46"/>
      <c r="J63" s="22"/>
      <c r="K63" s="50"/>
      <c r="L63" s="49"/>
      <c r="M63" s="50"/>
      <c r="N63" s="50"/>
      <c r="O63" s="50"/>
      <c r="P63" s="50"/>
      <c r="Q63" s="50"/>
      <c r="R63" s="50"/>
      <c r="S63" s="50"/>
      <c r="T63" s="50"/>
    </row>
    <row r="64" spans="1:20" s="10" customFormat="1" ht="20.100000000000001" customHeight="1" thickBot="1">
      <c r="A64" s="24"/>
      <c r="B64" s="51"/>
      <c r="C64" s="52" t="s">
        <v>1</v>
      </c>
      <c r="D64" s="53"/>
      <c r="E64" s="54"/>
      <c r="F64" s="71"/>
      <c r="G64" s="55"/>
      <c r="H64" s="56">
        <f>+H61+H50+H36+H25</f>
        <v>0</v>
      </c>
      <c r="I64" s="25"/>
      <c r="K64" s="63"/>
    </row>
    <row r="65" spans="1:16" s="10" customFormat="1" ht="14.25" customHeight="1" thickBot="1">
      <c r="A65" s="24"/>
      <c r="B65" s="36"/>
      <c r="C65" s="102"/>
      <c r="D65" s="36"/>
      <c r="E65" s="47"/>
      <c r="F65" s="45"/>
      <c r="G65" s="43"/>
      <c r="H65" s="45"/>
      <c r="I65" s="25"/>
    </row>
    <row r="66" spans="1:16" s="10" customFormat="1" ht="23.1" customHeight="1" thickBot="1">
      <c r="A66" s="24"/>
      <c r="B66" s="103">
        <v>6</v>
      </c>
      <c r="C66" s="104" t="s">
        <v>2</v>
      </c>
      <c r="D66" s="105"/>
      <c r="E66" s="106" t="s">
        <v>3</v>
      </c>
      <c r="F66" s="107"/>
      <c r="G66" s="107"/>
      <c r="H66" s="108">
        <f>SUM(G68:G74)</f>
        <v>0</v>
      </c>
      <c r="I66" s="25"/>
      <c r="J66" s="63"/>
    </row>
    <row r="67" spans="1:16" s="10" customFormat="1" ht="14.25" customHeight="1">
      <c r="A67" s="24"/>
      <c r="B67" s="126"/>
      <c r="C67" s="50"/>
      <c r="D67" s="126"/>
      <c r="E67" s="80"/>
      <c r="F67" s="81"/>
      <c r="G67" s="81"/>
      <c r="H67" s="81"/>
      <c r="I67" s="25"/>
      <c r="J67" s="63"/>
    </row>
    <row r="68" spans="1:16" s="10" customFormat="1" ht="20.100000000000001" customHeight="1">
      <c r="A68" s="24"/>
      <c r="B68" s="36">
        <f>B66+0.01</f>
        <v>6.01</v>
      </c>
      <c r="C68" s="46" t="s">
        <v>155</v>
      </c>
      <c r="D68" s="36">
        <v>10</v>
      </c>
      <c r="E68" s="57" t="s">
        <v>3</v>
      </c>
      <c r="F68" s="45"/>
      <c r="G68" s="45">
        <f>H64*D68/100</f>
        <v>0</v>
      </c>
      <c r="H68" s="45"/>
      <c r="I68" s="8"/>
    </row>
    <row r="69" spans="1:16" ht="20.100000000000001" customHeight="1">
      <c r="B69" s="36">
        <f>B68+0.01</f>
        <v>6.02</v>
      </c>
      <c r="C69" s="46" t="s">
        <v>17</v>
      </c>
      <c r="D69" s="36">
        <v>3.5</v>
      </c>
      <c r="E69" s="57" t="s">
        <v>3</v>
      </c>
      <c r="F69" s="45"/>
      <c r="G69" s="45">
        <f>H64*D69/100</f>
        <v>0</v>
      </c>
      <c r="H69" s="45"/>
      <c r="I69" s="8"/>
      <c r="K69" s="33"/>
    </row>
    <row r="70" spans="1:16" ht="20.100000000000001" customHeight="1">
      <c r="B70" s="36">
        <f>B69+0.01</f>
        <v>6.0299999999999994</v>
      </c>
      <c r="C70" s="46" t="s">
        <v>11</v>
      </c>
      <c r="D70" s="36">
        <v>4</v>
      </c>
      <c r="E70" s="57" t="s">
        <v>3</v>
      </c>
      <c r="F70" s="45"/>
      <c r="G70" s="45">
        <f>H64*D70/100</f>
        <v>0</v>
      </c>
      <c r="H70" s="45"/>
      <c r="I70" s="8"/>
      <c r="K70" s="33"/>
    </row>
    <row r="71" spans="1:16" ht="20.100000000000001" customHeight="1">
      <c r="B71" s="36">
        <f>B70+0.01</f>
        <v>6.0399999999999991</v>
      </c>
      <c r="C71" s="46" t="s">
        <v>12</v>
      </c>
      <c r="D71" s="36">
        <v>2.5</v>
      </c>
      <c r="E71" s="57" t="s">
        <v>3</v>
      </c>
      <c r="F71" s="45"/>
      <c r="G71" s="45">
        <f>H64*D71/100</f>
        <v>0</v>
      </c>
      <c r="H71" s="45"/>
      <c r="I71" s="8"/>
      <c r="K71" s="33"/>
    </row>
    <row r="72" spans="1:16" ht="20.100000000000001" customHeight="1">
      <c r="B72" s="36">
        <f>B71+0.01</f>
        <v>6.0499999999999989</v>
      </c>
      <c r="C72" s="46" t="s">
        <v>146</v>
      </c>
      <c r="D72" s="36">
        <v>2</v>
      </c>
      <c r="E72" s="57" t="s">
        <v>3</v>
      </c>
      <c r="F72" s="45"/>
      <c r="G72" s="45">
        <f>H64*D72/100</f>
        <v>0</v>
      </c>
      <c r="H72" s="45"/>
      <c r="I72" s="8"/>
      <c r="K72" s="33"/>
    </row>
    <row r="73" spans="1:16" s="95" customFormat="1" ht="20.100000000000001" customHeight="1">
      <c r="A73" s="1"/>
      <c r="B73" s="36">
        <f>B72+0.01</f>
        <v>6.0599999999999987</v>
      </c>
      <c r="C73" s="46" t="s">
        <v>149</v>
      </c>
      <c r="D73" s="36">
        <v>18</v>
      </c>
      <c r="E73" s="57" t="s">
        <v>3</v>
      </c>
      <c r="F73" s="45"/>
      <c r="G73" s="45">
        <f>G68*D73/100</f>
        <v>0</v>
      </c>
      <c r="H73" s="48"/>
      <c r="I73" s="46"/>
      <c r="J73" s="65"/>
      <c r="K73" s="65"/>
      <c r="L73" s="1"/>
      <c r="M73" s="1"/>
      <c r="N73" s="1"/>
      <c r="O73" s="1"/>
      <c r="P73" s="1"/>
    </row>
    <row r="74" spans="1:16" s="95" customFormat="1" ht="15.75" thickBot="1">
      <c r="A74" s="1"/>
      <c r="B74" s="36"/>
      <c r="C74" s="46"/>
      <c r="D74" s="36"/>
      <c r="E74" s="82"/>
      <c r="F74" s="48"/>
      <c r="G74" s="48"/>
      <c r="H74" s="48"/>
      <c r="I74" s="46"/>
      <c r="J74" s="65"/>
      <c r="K74" s="65"/>
      <c r="L74" s="1"/>
      <c r="M74" s="1"/>
      <c r="N74" s="1"/>
      <c r="O74" s="1"/>
      <c r="P74" s="1"/>
    </row>
    <row r="75" spans="1:16" ht="19.350000000000001" customHeight="1" thickBot="1">
      <c r="B75" s="2" t="s">
        <v>15</v>
      </c>
      <c r="C75" s="3" t="s">
        <v>16</v>
      </c>
      <c r="D75" s="4"/>
      <c r="E75" s="5"/>
      <c r="F75" s="6"/>
      <c r="G75" s="6" t="s">
        <v>0</v>
      </c>
      <c r="H75" s="7">
        <f>H64+H66</f>
        <v>0</v>
      </c>
      <c r="I75" s="8"/>
      <c r="K75" s="11"/>
    </row>
    <row r="76" spans="1:16" ht="16.5" thickBot="1">
      <c r="B76" s="11"/>
      <c r="C76" s="97"/>
      <c r="D76" s="43"/>
      <c r="E76" s="47"/>
      <c r="F76" s="45"/>
      <c r="G76" s="11"/>
      <c r="H76" s="11"/>
      <c r="I76" s="8"/>
      <c r="J76" s="9"/>
    </row>
    <row r="77" spans="1:16" ht="20.100000000000001" customHeight="1" thickBot="1">
      <c r="B77" s="12" t="s">
        <v>15</v>
      </c>
      <c r="C77" s="91"/>
      <c r="D77" s="13"/>
      <c r="E77" s="14"/>
      <c r="F77" s="15"/>
      <c r="G77" s="15"/>
      <c r="H77" s="16">
        <f>H75/47.2</f>
        <v>0</v>
      </c>
      <c r="I77" s="8"/>
      <c r="J77" s="9"/>
    </row>
    <row r="78" spans="1:16" ht="15.75">
      <c r="C78" s="98"/>
      <c r="D78" s="8"/>
      <c r="E78" s="8"/>
      <c r="F78" s="72"/>
      <c r="G78" s="8"/>
      <c r="H78" s="8"/>
      <c r="I78" s="8"/>
      <c r="J78" s="9"/>
    </row>
    <row r="79" spans="1:16" ht="15" customHeight="1">
      <c r="B79" s="315"/>
      <c r="C79" s="315"/>
      <c r="D79" s="315"/>
      <c r="E79" s="315"/>
      <c r="F79" s="315"/>
      <c r="G79" s="315"/>
      <c r="H79" s="315"/>
      <c r="I79" s="8"/>
      <c r="J79" s="9"/>
    </row>
    <row r="80" spans="1:16">
      <c r="B80" s="315"/>
      <c r="C80" s="315"/>
      <c r="D80" s="315"/>
      <c r="E80" s="315"/>
      <c r="F80" s="315"/>
      <c r="G80" s="315"/>
      <c r="H80" s="315"/>
      <c r="I80" s="8"/>
      <c r="J80" s="9"/>
    </row>
    <row r="81" spans="1:11">
      <c r="A81" s="46"/>
      <c r="B81" s="315"/>
      <c r="C81" s="315"/>
      <c r="D81" s="315"/>
      <c r="E81" s="315"/>
      <c r="F81" s="315"/>
      <c r="G81" s="315"/>
      <c r="H81" s="315"/>
      <c r="I81" s="8"/>
      <c r="J81" s="9"/>
    </row>
    <row r="82" spans="1:11" ht="15.75">
      <c r="A82" s="46"/>
      <c r="B82" s="17"/>
      <c r="C82" s="46"/>
      <c r="D82" s="19"/>
      <c r="E82" s="19"/>
      <c r="F82" s="66"/>
      <c r="G82" s="19"/>
      <c r="H82" s="20"/>
      <c r="I82" s="8"/>
      <c r="J82" s="9"/>
    </row>
    <row r="83" spans="1:11" ht="15.75">
      <c r="A83" s="46"/>
      <c r="B83" s="126"/>
      <c r="C83" s="18"/>
      <c r="D83" s="126"/>
      <c r="E83" s="80"/>
      <c r="F83" s="69"/>
      <c r="G83" s="81"/>
      <c r="H83" s="49"/>
      <c r="I83" s="25"/>
      <c r="J83" s="9"/>
    </row>
    <row r="84" spans="1:11" ht="16.350000000000001" customHeight="1">
      <c r="A84" s="46"/>
      <c r="B84" s="36"/>
      <c r="C84" s="50"/>
      <c r="D84" s="36"/>
      <c r="E84" s="35"/>
      <c r="F84" s="79"/>
      <c r="G84" s="48"/>
      <c r="H84" s="22"/>
      <c r="I84" s="10"/>
      <c r="J84" s="9"/>
    </row>
    <row r="85" spans="1:11" ht="17.100000000000001" customHeight="1">
      <c r="A85" s="46"/>
      <c r="B85" s="36"/>
      <c r="C85" s="46"/>
      <c r="D85" s="36"/>
      <c r="E85" s="35"/>
      <c r="F85" s="70"/>
      <c r="G85" s="48"/>
      <c r="H85" s="22"/>
      <c r="I85" s="10"/>
      <c r="J85" s="9"/>
    </row>
    <row r="86" spans="1:11" ht="15.6" customHeight="1">
      <c r="A86" s="46"/>
      <c r="B86" s="36"/>
      <c r="C86" s="1"/>
      <c r="D86" s="36"/>
      <c r="E86" s="35"/>
      <c r="F86" s="70"/>
      <c r="G86" s="48"/>
      <c r="H86" s="22"/>
      <c r="I86" s="10"/>
      <c r="J86" s="9"/>
    </row>
    <row r="87" spans="1:11" ht="15.75">
      <c r="A87" s="46"/>
      <c r="B87" s="36"/>
      <c r="C87" s="1"/>
      <c r="D87" s="19"/>
      <c r="E87" s="35"/>
      <c r="F87" s="70"/>
      <c r="G87" s="48"/>
      <c r="H87" s="22"/>
      <c r="I87" s="10"/>
      <c r="J87" s="9"/>
    </row>
    <row r="88" spans="1:11" ht="15.75">
      <c r="A88" s="46"/>
      <c r="B88" s="75"/>
      <c r="C88" s="1"/>
      <c r="D88" s="19"/>
      <c r="E88" s="19"/>
      <c r="F88" s="66"/>
      <c r="G88" s="19"/>
      <c r="H88" s="21"/>
      <c r="I88" s="10"/>
      <c r="J88" s="8"/>
      <c r="K88" s="8"/>
    </row>
    <row r="89" spans="1:11" ht="15.75">
      <c r="A89" s="46"/>
      <c r="B89" s="75"/>
      <c r="C89" s="75"/>
      <c r="D89" s="19"/>
      <c r="E89" s="19"/>
      <c r="F89" s="66"/>
      <c r="G89" s="19"/>
      <c r="H89" s="21"/>
      <c r="I89" s="10"/>
      <c r="J89" s="8"/>
      <c r="K89" s="8"/>
    </row>
    <row r="90" spans="1:11" ht="15.75">
      <c r="A90" s="46"/>
      <c r="B90" s="75"/>
      <c r="C90" s="75"/>
      <c r="D90" s="127"/>
      <c r="E90" s="19"/>
      <c r="F90" s="66"/>
      <c r="G90" s="19"/>
      <c r="H90" s="21"/>
      <c r="I90" s="10"/>
      <c r="J90" s="8"/>
      <c r="K90" s="8"/>
    </row>
    <row r="91" spans="1:11" ht="15.75">
      <c r="A91" s="46"/>
      <c r="B91" s="75"/>
      <c r="C91" s="75"/>
      <c r="D91" s="19"/>
      <c r="E91" s="94"/>
      <c r="F91" s="76"/>
      <c r="G91" s="76"/>
      <c r="H91" s="21"/>
      <c r="I91" s="10"/>
      <c r="J91" s="8"/>
      <c r="K91" s="8"/>
    </row>
    <row r="92" spans="1:11" ht="20.25">
      <c r="A92" s="46"/>
      <c r="B92" s="17"/>
      <c r="C92" s="75"/>
      <c r="D92" s="93"/>
      <c r="E92" s="19"/>
      <c r="F92" s="66"/>
      <c r="G92" s="19"/>
      <c r="H92" s="20"/>
      <c r="I92" s="10"/>
      <c r="J92" s="8"/>
      <c r="K92" s="8"/>
    </row>
    <row r="93" spans="1:11" ht="15.6" customHeight="1">
      <c r="A93" s="50"/>
      <c r="B93" s="93"/>
      <c r="C93" s="18"/>
      <c r="D93" s="93"/>
      <c r="E93" s="93"/>
      <c r="F93" s="93"/>
      <c r="G93" s="93"/>
      <c r="H93" s="93"/>
      <c r="I93" s="24"/>
      <c r="J93" s="8"/>
      <c r="K93" s="8"/>
    </row>
    <row r="94" spans="1:11" ht="15.6" customHeight="1">
      <c r="A94" s="46"/>
      <c r="B94" s="93"/>
      <c r="C94" s="93"/>
      <c r="D94" s="27"/>
      <c r="E94" s="93"/>
      <c r="F94" s="93"/>
      <c r="G94" s="93"/>
      <c r="H94" s="93"/>
      <c r="I94" s="24"/>
      <c r="J94" s="8"/>
      <c r="K94" s="8"/>
    </row>
    <row r="95" spans="1:11" ht="20.25">
      <c r="A95" s="46"/>
      <c r="B95" s="17"/>
      <c r="C95" s="93"/>
      <c r="D95" s="78"/>
      <c r="E95" s="28"/>
      <c r="F95" s="67"/>
      <c r="G95" s="27"/>
      <c r="H95" s="20"/>
      <c r="I95" s="10"/>
      <c r="J95" s="8"/>
      <c r="K95" s="8"/>
    </row>
    <row r="96" spans="1:11" ht="15.75">
      <c r="A96" s="50"/>
      <c r="B96" s="127"/>
      <c r="C96" s="26"/>
      <c r="D96" s="36"/>
      <c r="E96" s="19"/>
      <c r="F96" s="78"/>
      <c r="G96" s="78"/>
      <c r="H96" s="21"/>
      <c r="I96" s="10"/>
      <c r="J96" s="8"/>
      <c r="K96" s="8"/>
    </row>
    <row r="97" spans="1:11" ht="15.75">
      <c r="A97" s="46"/>
      <c r="B97" s="22"/>
      <c r="C97" s="19"/>
      <c r="D97" s="36"/>
      <c r="E97" s="35"/>
      <c r="F97" s="69"/>
      <c r="G97" s="46"/>
      <c r="H97" s="46"/>
      <c r="I97" s="10"/>
      <c r="J97" s="8"/>
      <c r="K97" s="8"/>
    </row>
    <row r="98" spans="1:11" ht="15.75">
      <c r="A98" s="46"/>
      <c r="B98" s="22"/>
      <c r="C98" s="46"/>
      <c r="D98" s="36"/>
      <c r="E98" s="35"/>
      <c r="F98" s="69"/>
      <c r="G98" s="35"/>
      <c r="H98" s="35"/>
      <c r="I98" s="10"/>
      <c r="J98" s="8"/>
      <c r="K98" s="8"/>
    </row>
    <row r="99" spans="1:11" ht="15.75">
      <c r="A99" s="46"/>
      <c r="B99" s="126"/>
      <c r="C99" s="35"/>
      <c r="D99" s="36"/>
      <c r="E99" s="35"/>
      <c r="F99" s="48"/>
      <c r="G99" s="48"/>
      <c r="H99" s="49"/>
      <c r="I99" s="10"/>
      <c r="J99" s="8"/>
      <c r="K99" s="8"/>
    </row>
    <row r="100" spans="1:11" ht="15.75">
      <c r="A100" s="46"/>
      <c r="B100" s="36"/>
      <c r="C100" s="50"/>
      <c r="D100" s="36"/>
      <c r="E100" s="35"/>
      <c r="F100" s="79"/>
      <c r="G100" s="48"/>
      <c r="H100" s="22"/>
      <c r="I100" s="10"/>
      <c r="J100" s="8"/>
      <c r="K100" s="8"/>
    </row>
    <row r="101" spans="1:11" ht="15.75">
      <c r="A101" s="46"/>
      <c r="B101" s="36"/>
      <c r="C101" s="46"/>
      <c r="D101" s="36"/>
      <c r="E101" s="35"/>
      <c r="F101" s="79"/>
      <c r="G101" s="48"/>
      <c r="H101" s="22"/>
      <c r="I101" s="10"/>
      <c r="J101" s="8"/>
      <c r="K101" s="8"/>
    </row>
    <row r="102" spans="1:11" ht="15.75">
      <c r="A102" s="46"/>
      <c r="B102" s="36"/>
      <c r="C102" s="46"/>
      <c r="D102" s="36"/>
      <c r="E102" s="35"/>
      <c r="F102" s="79"/>
      <c r="G102" s="48"/>
      <c r="H102" s="22"/>
      <c r="I102" s="10"/>
      <c r="J102" s="8"/>
      <c r="K102" s="8"/>
    </row>
    <row r="103" spans="1:11" ht="15.75">
      <c r="A103" s="46"/>
      <c r="B103" s="36"/>
      <c r="C103" s="46"/>
      <c r="D103" s="36"/>
      <c r="E103" s="35"/>
      <c r="F103" s="79"/>
      <c r="G103" s="48"/>
      <c r="H103" s="22"/>
      <c r="I103" s="10"/>
      <c r="J103" s="8"/>
      <c r="K103" s="8"/>
    </row>
    <row r="104" spans="1:11" ht="15.75">
      <c r="A104" s="46"/>
      <c r="B104" s="36"/>
      <c r="C104" s="46"/>
      <c r="D104" s="36"/>
      <c r="E104" s="35"/>
      <c r="F104" s="79"/>
      <c r="G104" s="48"/>
      <c r="H104" s="22"/>
      <c r="I104" s="10"/>
      <c r="J104" s="8"/>
      <c r="K104" s="8"/>
    </row>
    <row r="105" spans="1:11" ht="15.75">
      <c r="A105" s="46"/>
      <c r="B105" s="36"/>
      <c r="C105" s="46"/>
      <c r="D105" s="36"/>
      <c r="E105" s="35"/>
      <c r="F105" s="79"/>
      <c r="G105" s="79"/>
      <c r="H105" s="22"/>
      <c r="I105" s="10"/>
      <c r="J105" s="8"/>
      <c r="K105" s="8"/>
    </row>
    <row r="106" spans="1:11" ht="15.75">
      <c r="A106" s="46"/>
      <c r="B106" s="36"/>
      <c r="C106" s="46"/>
      <c r="D106" s="36"/>
      <c r="E106" s="35"/>
      <c r="F106" s="48"/>
      <c r="G106" s="48"/>
      <c r="H106" s="22"/>
      <c r="I106" s="10"/>
      <c r="J106" s="8"/>
      <c r="K106" s="8"/>
    </row>
    <row r="107" spans="1:11" ht="15.75">
      <c r="A107" s="46"/>
      <c r="B107" s="36"/>
      <c r="C107" s="46"/>
      <c r="D107" s="36"/>
      <c r="E107" s="35"/>
      <c r="F107" s="79"/>
      <c r="G107" s="48"/>
      <c r="H107" s="22"/>
      <c r="I107" s="10"/>
      <c r="J107" s="11"/>
      <c r="K107" s="8"/>
    </row>
    <row r="108" spans="1:11">
      <c r="A108" s="46"/>
      <c r="B108" s="36"/>
      <c r="C108" s="46"/>
      <c r="D108" s="36"/>
      <c r="E108" s="35"/>
      <c r="F108" s="79"/>
      <c r="G108" s="48"/>
      <c r="H108" s="22"/>
      <c r="J108" s="11"/>
      <c r="K108" s="8"/>
    </row>
    <row r="109" spans="1:11">
      <c r="A109" s="46"/>
      <c r="B109" s="36"/>
      <c r="C109" s="46"/>
      <c r="D109" s="36"/>
      <c r="E109" s="35"/>
      <c r="F109" s="79"/>
      <c r="G109" s="48"/>
      <c r="H109" s="22"/>
      <c r="J109" s="11"/>
      <c r="K109" s="8"/>
    </row>
    <row r="110" spans="1:11" ht="15.6" customHeight="1">
      <c r="A110" s="46"/>
      <c r="B110" s="36"/>
      <c r="C110" s="46"/>
      <c r="D110" s="35"/>
      <c r="E110" s="35"/>
      <c r="F110" s="79"/>
      <c r="G110" s="48"/>
      <c r="H110" s="46"/>
      <c r="J110" s="11"/>
      <c r="K110" s="8"/>
    </row>
    <row r="111" spans="1:11" ht="15.75">
      <c r="A111" s="46"/>
      <c r="B111" s="46"/>
      <c r="C111" s="46"/>
      <c r="D111" s="126"/>
      <c r="E111" s="35"/>
      <c r="F111" s="69"/>
      <c r="G111" s="46"/>
      <c r="H111" s="46"/>
      <c r="J111" s="11"/>
      <c r="K111" s="8"/>
    </row>
    <row r="112" spans="1:11" ht="15.6" customHeight="1">
      <c r="A112" s="46"/>
      <c r="B112" s="126"/>
      <c r="C112" s="46"/>
      <c r="D112" s="36"/>
      <c r="E112" s="80"/>
      <c r="F112" s="81"/>
      <c r="G112" s="126"/>
      <c r="H112" s="81"/>
      <c r="J112" s="11"/>
      <c r="K112" s="8"/>
    </row>
    <row r="113" spans="1:11" ht="15.75">
      <c r="A113" s="46"/>
      <c r="B113" s="36"/>
      <c r="C113" s="50"/>
      <c r="D113" s="126"/>
      <c r="E113" s="35"/>
      <c r="F113" s="48"/>
      <c r="G113" s="36"/>
      <c r="H113" s="48"/>
      <c r="I113" s="11"/>
      <c r="J113" s="11"/>
      <c r="K113" s="8"/>
    </row>
    <row r="114" spans="1:11" ht="15.75">
      <c r="A114" s="46"/>
      <c r="B114" s="126"/>
      <c r="C114" s="46"/>
      <c r="D114" s="36"/>
      <c r="E114" s="80"/>
      <c r="F114" s="81"/>
      <c r="G114" s="81"/>
      <c r="H114" s="81"/>
      <c r="J114" s="11"/>
      <c r="K114" s="8"/>
    </row>
    <row r="115" spans="1:11" ht="15.75">
      <c r="A115" s="46"/>
      <c r="B115" s="36"/>
      <c r="C115" s="50"/>
      <c r="D115" s="36"/>
      <c r="E115" s="82"/>
      <c r="F115" s="48"/>
      <c r="G115" s="48"/>
      <c r="H115" s="48"/>
      <c r="I115" s="10"/>
      <c r="J115" s="11"/>
      <c r="K115" s="8"/>
    </row>
    <row r="116" spans="1:11" ht="15.75">
      <c r="A116" s="46"/>
      <c r="B116" s="36"/>
      <c r="C116" s="46"/>
      <c r="D116" s="36"/>
      <c r="E116" s="82"/>
      <c r="F116" s="48"/>
      <c r="G116" s="48"/>
      <c r="H116" s="48"/>
      <c r="I116" s="10"/>
      <c r="J116" s="11"/>
      <c r="K116" s="8"/>
    </row>
    <row r="117" spans="1:11" ht="15.75">
      <c r="A117" s="46"/>
      <c r="B117" s="36"/>
      <c r="C117" s="46"/>
      <c r="D117" s="36"/>
      <c r="E117" s="82"/>
      <c r="F117" s="48"/>
      <c r="G117" s="48"/>
      <c r="H117" s="48"/>
      <c r="I117" s="10"/>
      <c r="J117" s="11"/>
      <c r="K117" s="8"/>
    </row>
    <row r="118" spans="1:11" ht="21" customHeight="1">
      <c r="A118" s="46"/>
      <c r="B118" s="36"/>
      <c r="C118" s="46"/>
      <c r="D118" s="36"/>
      <c r="E118" s="82"/>
      <c r="F118" s="48"/>
      <c r="G118" s="48"/>
      <c r="H118" s="48"/>
      <c r="I118" s="10"/>
      <c r="J118" s="11"/>
      <c r="K118" s="8"/>
    </row>
    <row r="119" spans="1:11" ht="15.75">
      <c r="A119" s="46"/>
      <c r="B119" s="36"/>
      <c r="C119" s="46"/>
      <c r="D119" s="46"/>
      <c r="E119" s="82"/>
      <c r="F119" s="48"/>
      <c r="G119" s="48"/>
      <c r="H119" s="48"/>
      <c r="I119" s="10"/>
      <c r="J119" s="11"/>
      <c r="K119" s="8"/>
    </row>
    <row r="120" spans="1:11" ht="17.100000000000001" customHeight="1">
      <c r="A120" s="46"/>
      <c r="B120" s="36"/>
      <c r="C120" s="46"/>
      <c r="D120" s="83"/>
      <c r="E120" s="46"/>
      <c r="F120" s="69"/>
      <c r="G120" s="46"/>
      <c r="H120" s="48"/>
      <c r="I120" s="10"/>
      <c r="J120" s="11"/>
      <c r="K120" s="8"/>
    </row>
    <row r="121" spans="1:11" ht="15.75">
      <c r="A121" s="46"/>
      <c r="B121" s="83"/>
      <c r="C121" s="46"/>
      <c r="D121" s="36"/>
      <c r="E121" s="85"/>
      <c r="F121" s="86"/>
      <c r="G121" s="86"/>
      <c r="H121" s="86"/>
      <c r="I121" s="10"/>
      <c r="J121" s="11"/>
      <c r="K121" s="8"/>
    </row>
    <row r="122" spans="1:11" ht="15.75">
      <c r="A122" s="46"/>
      <c r="B122" s="22"/>
      <c r="C122" s="84"/>
      <c r="D122" s="87"/>
      <c r="E122" s="35"/>
      <c r="F122" s="48"/>
      <c r="G122" s="22"/>
      <c r="H122" s="22"/>
      <c r="I122" s="10"/>
      <c r="J122" s="11"/>
      <c r="K122" s="8"/>
    </row>
    <row r="123" spans="1:11" ht="15" customHeight="1">
      <c r="A123" s="46"/>
      <c r="B123" s="87"/>
      <c r="C123" s="46"/>
      <c r="D123" s="46"/>
      <c r="E123" s="89"/>
      <c r="F123" s="90"/>
      <c r="G123" s="90"/>
      <c r="H123" s="90"/>
      <c r="I123" s="10"/>
      <c r="J123" s="11"/>
      <c r="K123" s="8"/>
    </row>
    <row r="124" spans="1:11" ht="15.75">
      <c r="A124" s="46"/>
      <c r="B124" s="22"/>
      <c r="C124" s="88"/>
      <c r="D124" s="125"/>
      <c r="E124" s="46"/>
      <c r="F124" s="69"/>
      <c r="G124" s="46"/>
      <c r="H124" s="46"/>
      <c r="I124" s="10"/>
      <c r="J124" s="11"/>
      <c r="K124" s="8"/>
    </row>
    <row r="125" spans="1:11" ht="15.75">
      <c r="A125" s="46"/>
      <c r="B125" s="303"/>
      <c r="C125" s="46"/>
      <c r="D125" s="125"/>
      <c r="E125" s="125"/>
      <c r="F125" s="125"/>
      <c r="G125" s="303"/>
      <c r="H125" s="304"/>
      <c r="I125" s="10"/>
      <c r="J125" s="11"/>
      <c r="K125" s="8"/>
    </row>
    <row r="126" spans="1:11" ht="15.75">
      <c r="A126" s="46"/>
      <c r="B126" s="303"/>
      <c r="C126" s="125"/>
      <c r="D126" s="35"/>
      <c r="E126" s="125"/>
      <c r="F126" s="125"/>
      <c r="G126" s="303"/>
      <c r="H126" s="305"/>
      <c r="I126" s="10"/>
      <c r="J126" s="11"/>
      <c r="K126" s="8"/>
    </row>
    <row r="127" spans="1:11" ht="15.75">
      <c r="A127" s="46"/>
      <c r="B127" s="22"/>
      <c r="C127" s="125"/>
      <c r="D127" s="35"/>
      <c r="E127" s="35"/>
      <c r="F127" s="69"/>
      <c r="G127" s="46"/>
      <c r="H127" s="46"/>
      <c r="I127" s="10"/>
      <c r="J127" s="11"/>
      <c r="K127" s="8"/>
    </row>
    <row r="128" spans="1:11" ht="15.75">
      <c r="A128" s="46"/>
      <c r="B128" s="22"/>
      <c r="C128" s="46"/>
      <c r="D128" s="35"/>
      <c r="E128" s="35"/>
      <c r="F128" s="69"/>
      <c r="G128" s="46"/>
      <c r="H128" s="46"/>
      <c r="I128" s="10"/>
      <c r="J128" s="11"/>
      <c r="K128" s="8"/>
    </row>
    <row r="129" spans="1:11" ht="15.75">
      <c r="A129" s="46"/>
      <c r="B129" s="22"/>
      <c r="C129" s="46"/>
      <c r="D129" s="35"/>
      <c r="E129" s="35"/>
      <c r="F129" s="69"/>
      <c r="G129" s="46"/>
      <c r="H129" s="46"/>
      <c r="I129" s="10"/>
      <c r="J129" s="11"/>
      <c r="K129" s="8"/>
    </row>
    <row r="130" spans="1:11" ht="15.75">
      <c r="A130" s="46"/>
      <c r="B130" s="22"/>
      <c r="C130" s="46"/>
      <c r="D130" s="35"/>
      <c r="E130" s="35"/>
      <c r="F130" s="69"/>
      <c r="G130" s="46"/>
      <c r="H130" s="46"/>
      <c r="I130" s="10"/>
      <c r="J130" s="11"/>
      <c r="K130" s="8"/>
    </row>
    <row r="131" spans="1:11" ht="15.75">
      <c r="A131" s="46"/>
      <c r="B131" s="22"/>
      <c r="C131" s="46"/>
      <c r="D131" s="35"/>
      <c r="E131" s="35"/>
      <c r="F131" s="69"/>
      <c r="G131" s="46"/>
      <c r="H131" s="46"/>
      <c r="I131" s="10"/>
      <c r="J131" s="11"/>
      <c r="K131" s="8"/>
    </row>
    <row r="132" spans="1:11" ht="15.75">
      <c r="A132" s="46"/>
      <c r="B132" s="22"/>
      <c r="C132" s="46"/>
      <c r="D132" s="35"/>
      <c r="E132" s="35"/>
      <c r="F132" s="69"/>
      <c r="G132" s="46"/>
      <c r="H132" s="46"/>
      <c r="I132" s="10"/>
      <c r="J132" s="11"/>
      <c r="K132" s="8"/>
    </row>
    <row r="133" spans="1:11">
      <c r="A133" s="46"/>
      <c r="B133" s="22"/>
      <c r="C133" s="46"/>
      <c r="D133" s="35"/>
      <c r="E133" s="35"/>
      <c r="F133" s="69"/>
      <c r="G133" s="46"/>
      <c r="H133" s="46"/>
      <c r="J133" s="11"/>
      <c r="K133" s="8"/>
    </row>
    <row r="134" spans="1:11">
      <c r="A134" s="46"/>
      <c r="B134" s="22"/>
      <c r="C134" s="46"/>
      <c r="D134" s="35"/>
      <c r="E134" s="35"/>
      <c r="F134" s="69"/>
      <c r="G134" s="46"/>
      <c r="H134" s="46"/>
      <c r="J134" s="11"/>
      <c r="K134" s="8"/>
    </row>
    <row r="135" spans="1:11">
      <c r="A135" s="46"/>
      <c r="B135" s="22"/>
      <c r="C135" s="46"/>
      <c r="D135" s="35"/>
      <c r="E135" s="35"/>
      <c r="F135" s="69"/>
      <c r="G135" s="46"/>
      <c r="H135" s="46"/>
      <c r="J135" s="11"/>
      <c r="K135" s="8"/>
    </row>
    <row r="136" spans="1:11">
      <c r="A136" s="46"/>
      <c r="B136" s="22"/>
      <c r="C136" s="46"/>
      <c r="D136" s="35"/>
      <c r="E136" s="35"/>
      <c r="F136" s="69"/>
      <c r="G136" s="46"/>
      <c r="H136" s="46"/>
      <c r="J136" s="11"/>
      <c r="K136" s="8"/>
    </row>
    <row r="137" spans="1:11">
      <c r="A137" s="46"/>
      <c r="B137" s="22"/>
      <c r="C137" s="46"/>
      <c r="D137" s="35"/>
      <c r="E137" s="35"/>
      <c r="F137" s="69"/>
      <c r="G137" s="46"/>
      <c r="H137" s="46"/>
      <c r="J137" s="11"/>
      <c r="K137" s="8"/>
    </row>
    <row r="138" spans="1:11">
      <c r="A138" s="46"/>
      <c r="B138" s="22"/>
      <c r="C138" s="46"/>
      <c r="D138" s="35"/>
      <c r="E138" s="35"/>
      <c r="F138" s="69"/>
      <c r="G138" s="46"/>
      <c r="H138" s="46"/>
      <c r="J138" s="11"/>
      <c r="K138" s="8"/>
    </row>
    <row r="139" spans="1:11" ht="15.6" customHeight="1">
      <c r="A139" s="46"/>
      <c r="B139" s="22"/>
      <c r="C139" s="46"/>
      <c r="D139" s="35"/>
      <c r="E139" s="35"/>
      <c r="F139" s="69"/>
      <c r="G139" s="46"/>
      <c r="H139" s="46"/>
      <c r="J139" s="11"/>
      <c r="K139" s="8"/>
    </row>
    <row r="140" spans="1:11">
      <c r="A140" s="46"/>
      <c r="B140" s="22"/>
      <c r="C140" s="46"/>
      <c r="D140" s="35"/>
      <c r="E140" s="35"/>
      <c r="F140" s="69"/>
      <c r="G140" s="46"/>
      <c r="H140" s="46"/>
      <c r="J140" s="11"/>
      <c r="K140" s="8"/>
    </row>
    <row r="141" spans="1:11">
      <c r="A141" s="46"/>
      <c r="B141" s="22"/>
      <c r="C141" s="46"/>
      <c r="D141" s="35"/>
      <c r="E141" s="35"/>
      <c r="F141" s="69"/>
      <c r="G141" s="46"/>
      <c r="H141" s="46"/>
      <c r="J141" s="11"/>
      <c r="K141" s="8"/>
    </row>
    <row r="142" spans="1:11">
      <c r="A142" s="46"/>
      <c r="B142" s="22"/>
      <c r="C142" s="46"/>
      <c r="D142" s="35"/>
      <c r="E142" s="35"/>
      <c r="F142" s="69"/>
      <c r="G142" s="46"/>
      <c r="H142" s="46"/>
      <c r="J142" s="11"/>
      <c r="K142" s="8"/>
    </row>
    <row r="143" spans="1:11">
      <c r="A143" s="46"/>
      <c r="B143" s="22"/>
      <c r="C143" s="46"/>
      <c r="D143" s="35"/>
      <c r="E143" s="35"/>
      <c r="F143" s="69"/>
      <c r="G143" s="46"/>
      <c r="H143" s="46"/>
      <c r="J143" s="11"/>
      <c r="K143" s="8"/>
    </row>
    <row r="144" spans="1:11">
      <c r="A144" s="46"/>
      <c r="B144" s="22"/>
      <c r="C144" s="46"/>
      <c r="D144" s="35"/>
      <c r="E144" s="35"/>
      <c r="F144" s="69"/>
      <c r="G144" s="46"/>
      <c r="H144" s="46"/>
      <c r="J144" s="11"/>
      <c r="K144" s="8"/>
    </row>
    <row r="145" spans="1:11">
      <c r="A145" s="46"/>
      <c r="B145" s="22"/>
      <c r="C145" s="46"/>
      <c r="D145" s="35"/>
      <c r="E145" s="35"/>
      <c r="F145" s="69"/>
      <c r="G145" s="46"/>
      <c r="H145" s="46"/>
      <c r="J145" s="11"/>
      <c r="K145" s="8"/>
    </row>
    <row r="146" spans="1:11">
      <c r="A146" s="46"/>
      <c r="B146" s="22"/>
      <c r="C146" s="46"/>
      <c r="D146" s="35"/>
      <c r="E146" s="35"/>
      <c r="F146" s="69"/>
      <c r="G146" s="46"/>
      <c r="H146" s="46"/>
      <c r="J146" s="11"/>
      <c r="K146" s="8"/>
    </row>
    <row r="147" spans="1:11">
      <c r="A147" s="46"/>
      <c r="B147" s="22"/>
      <c r="C147" s="46"/>
      <c r="E147" s="35"/>
      <c r="F147" s="69"/>
      <c r="G147" s="46"/>
      <c r="H147" s="46"/>
      <c r="J147" s="11"/>
      <c r="K147" s="8"/>
    </row>
    <row r="148" spans="1:11">
      <c r="C148" s="46"/>
      <c r="J148" s="11"/>
      <c r="K148" s="8"/>
    </row>
    <row r="149" spans="1:11">
      <c r="J149" s="11"/>
      <c r="K149" s="8"/>
    </row>
    <row r="150" spans="1:11">
      <c r="J150" s="11"/>
      <c r="K150" s="8"/>
    </row>
    <row r="151" spans="1:11">
      <c r="J151" s="11"/>
      <c r="K151" s="8"/>
    </row>
    <row r="152" spans="1:11">
      <c r="J152" s="11"/>
      <c r="K152" s="8"/>
    </row>
    <row r="153" spans="1:11">
      <c r="J153" s="11"/>
      <c r="K153" s="8"/>
    </row>
    <row r="154" spans="1:11">
      <c r="J154" s="11"/>
      <c r="K154" s="8"/>
    </row>
    <row r="155" spans="1:11">
      <c r="J155" s="11"/>
      <c r="K155" s="8"/>
    </row>
    <row r="156" spans="1:11">
      <c r="J156" s="11"/>
      <c r="K156" s="8"/>
    </row>
    <row r="157" spans="1:11">
      <c r="I157" s="8"/>
      <c r="J157" s="11"/>
      <c r="K157" s="8"/>
    </row>
    <row r="158" spans="1:11">
      <c r="I158" s="8"/>
      <c r="J158" s="11"/>
      <c r="K158" s="8"/>
    </row>
    <row r="159" spans="1:11">
      <c r="I159" s="8"/>
      <c r="J159" s="11"/>
      <c r="K159" s="8"/>
    </row>
    <row r="160" spans="1:11">
      <c r="I160" s="8"/>
    </row>
    <row r="161" spans="1:20">
      <c r="I161" s="8"/>
    </row>
    <row r="162" spans="1:20" s="61" customFormat="1" ht="19.350000000000001" customHeight="1">
      <c r="A162" s="58"/>
      <c r="B162" s="33"/>
      <c r="C162" s="9"/>
      <c r="D162" s="34"/>
      <c r="E162" s="34"/>
      <c r="F162" s="68"/>
      <c r="G162" s="9"/>
      <c r="H162" s="9"/>
      <c r="I162" s="59"/>
      <c r="J162" s="60"/>
    </row>
    <row r="163" spans="1:20" ht="15.75">
      <c r="I163" s="25"/>
    </row>
    <row r="164" spans="1:20" s="61" customFormat="1" ht="26.1" customHeight="1">
      <c r="A164" s="58"/>
      <c r="B164" s="33"/>
      <c r="C164" s="9"/>
      <c r="D164" s="34"/>
      <c r="E164" s="34"/>
      <c r="F164" s="68"/>
      <c r="G164" s="9"/>
      <c r="H164" s="9"/>
      <c r="I164" s="62"/>
      <c r="J164" s="60"/>
      <c r="K164" s="63"/>
    </row>
    <row r="165" spans="1:20">
      <c r="I165" s="8"/>
    </row>
    <row r="166" spans="1:20" s="61" customFormat="1" ht="22.35" customHeight="1">
      <c r="A166" s="58"/>
      <c r="B166" s="33"/>
      <c r="C166" s="9"/>
      <c r="D166" s="34"/>
      <c r="E166" s="34"/>
      <c r="F166" s="68"/>
      <c r="G166" s="9"/>
      <c r="H166" s="9"/>
      <c r="I166" s="64"/>
      <c r="J166" s="60"/>
    </row>
    <row r="167" spans="1:20">
      <c r="I167" s="46"/>
    </row>
    <row r="168" spans="1:20" ht="24" customHeight="1">
      <c r="I168" s="46"/>
    </row>
    <row r="169" spans="1:20">
      <c r="I169" s="46"/>
    </row>
    <row r="170" spans="1:20">
      <c r="I170" s="46"/>
    </row>
    <row r="171" spans="1:20">
      <c r="I171" s="46"/>
    </row>
    <row r="172" spans="1:20" s="33" customFormat="1" ht="15.75">
      <c r="A172" s="1"/>
      <c r="C172" s="9"/>
      <c r="D172" s="34"/>
      <c r="E172" s="34"/>
      <c r="F172" s="68"/>
      <c r="G172" s="9"/>
      <c r="H172" s="9"/>
      <c r="I172" s="25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s="33" customFormat="1" ht="5.0999999999999996" customHeight="1">
      <c r="A173" s="1"/>
      <c r="C173" s="9"/>
      <c r="D173" s="34"/>
      <c r="E173" s="34"/>
      <c r="F173" s="68"/>
      <c r="G173" s="9"/>
      <c r="H173" s="9"/>
      <c r="I173" s="8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s="33" customFormat="1">
      <c r="A174" s="1"/>
      <c r="C174" s="9"/>
      <c r="D174" s="34"/>
      <c r="E174" s="34"/>
      <c r="F174" s="68"/>
      <c r="G174" s="9"/>
      <c r="H174" s="9"/>
      <c r="I174" s="8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s="33" customFormat="1">
      <c r="A175" s="1"/>
      <c r="C175" s="9"/>
      <c r="D175" s="34"/>
      <c r="E175" s="34"/>
      <c r="F175" s="68"/>
      <c r="G175" s="9"/>
      <c r="H175" s="9"/>
      <c r="I175" s="8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s="33" customFormat="1" ht="15.75">
      <c r="A176" s="1"/>
      <c r="C176" s="9"/>
      <c r="D176" s="34"/>
      <c r="E176" s="34"/>
      <c r="F176" s="68"/>
      <c r="G176" s="9"/>
      <c r="H176" s="9"/>
      <c r="I176" s="25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s="33" customFormat="1">
      <c r="A177" s="1"/>
      <c r="C177" s="9"/>
      <c r="D177" s="34"/>
      <c r="E177" s="34"/>
      <c r="F177" s="68"/>
      <c r="G177" s="9"/>
      <c r="H177" s="9"/>
      <c r="I177" s="8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s="33" customFormat="1">
      <c r="A178" s="1"/>
      <c r="C178" s="9"/>
      <c r="D178" s="34"/>
      <c r="E178" s="34"/>
      <c r="F178" s="68"/>
      <c r="G178" s="9"/>
      <c r="H178" s="9"/>
      <c r="I178" s="8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s="33" customFormat="1" ht="15.75">
      <c r="A179" s="1"/>
      <c r="C179" s="9"/>
      <c r="D179" s="34"/>
      <c r="E179" s="34"/>
      <c r="F179" s="68"/>
      <c r="G179" s="9"/>
      <c r="H179" s="9"/>
      <c r="I179" s="25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s="33" customFormat="1" ht="15.75">
      <c r="A180" s="1"/>
      <c r="C180" s="9"/>
      <c r="D180" s="34"/>
      <c r="E180" s="34"/>
      <c r="F180" s="68"/>
      <c r="G180" s="9"/>
      <c r="H180" s="9"/>
      <c r="I180" s="25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s="33" customFormat="1">
      <c r="A181" s="1"/>
      <c r="C181" s="9"/>
      <c r="D181" s="34"/>
      <c r="E181" s="34"/>
      <c r="F181" s="68"/>
      <c r="G181" s="9"/>
      <c r="H181" s="9"/>
      <c r="I181" s="8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s="33" customFormat="1">
      <c r="A182" s="1"/>
      <c r="C182" s="9"/>
      <c r="D182" s="34"/>
      <c r="E182" s="34"/>
      <c r="F182" s="68"/>
      <c r="G182" s="9"/>
      <c r="H182" s="9"/>
      <c r="I182" s="8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s="33" customFormat="1">
      <c r="A183" s="1"/>
      <c r="C183" s="9"/>
      <c r="D183" s="34"/>
      <c r="E183" s="34"/>
      <c r="F183" s="68"/>
      <c r="G183" s="9"/>
      <c r="H183" s="9"/>
      <c r="I183" s="8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s="33" customFormat="1">
      <c r="A184" s="1"/>
      <c r="C184" s="9"/>
      <c r="D184" s="34"/>
      <c r="E184" s="34"/>
      <c r="F184" s="68"/>
      <c r="G184" s="9"/>
      <c r="H184" s="9"/>
      <c r="I184" s="8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s="33" customFormat="1">
      <c r="A185" s="1"/>
      <c r="C185" s="9"/>
      <c r="D185" s="34"/>
      <c r="E185" s="34"/>
      <c r="F185" s="68"/>
      <c r="G185" s="9"/>
      <c r="H185" s="9"/>
      <c r="I185" s="8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s="33" customFormat="1" ht="15.75">
      <c r="A186" s="1"/>
      <c r="C186" s="9"/>
      <c r="D186" s="34"/>
      <c r="E186" s="34"/>
      <c r="F186" s="68"/>
      <c r="G186" s="9"/>
      <c r="H186" s="9"/>
      <c r="I186" s="25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s="33" customFormat="1" ht="15.75">
      <c r="A187" s="1"/>
      <c r="C187" s="9"/>
      <c r="D187" s="34"/>
      <c r="E187" s="34"/>
      <c r="F187" s="68"/>
      <c r="G187" s="9"/>
      <c r="H187" s="9"/>
      <c r="I187" s="25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>
      <c r="I188" s="8"/>
    </row>
    <row r="189" spans="1:20">
      <c r="I189" s="8"/>
      <c r="J189" s="65"/>
    </row>
    <row r="190" spans="1:20">
      <c r="I190" s="8"/>
    </row>
    <row r="191" spans="1:20">
      <c r="I191" s="8"/>
    </row>
    <row r="192" spans="1:20" ht="13.35" customHeight="1">
      <c r="I192" s="25"/>
    </row>
    <row r="193" spans="1:20">
      <c r="I193" s="8"/>
    </row>
    <row r="194" spans="1:20">
      <c r="I194" s="8"/>
    </row>
    <row r="195" spans="1:20" ht="15.75">
      <c r="I195" s="25"/>
    </row>
    <row r="196" spans="1:20" ht="15.6" customHeight="1">
      <c r="I196" s="25"/>
    </row>
    <row r="197" spans="1:20" s="33" customFormat="1" ht="15.75">
      <c r="A197" s="1"/>
      <c r="C197" s="9"/>
      <c r="D197" s="34"/>
      <c r="E197" s="34"/>
      <c r="F197" s="68"/>
      <c r="G197" s="9"/>
      <c r="H197" s="9"/>
      <c r="I197" s="25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s="33" customFormat="1">
      <c r="A198" s="1"/>
      <c r="C198" s="9"/>
      <c r="D198" s="34"/>
      <c r="E198" s="34"/>
      <c r="F198" s="68"/>
      <c r="G198" s="9"/>
      <c r="H198" s="9"/>
      <c r="I198" s="8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s="33" customFormat="1">
      <c r="A199" s="1"/>
      <c r="C199" s="9"/>
      <c r="D199" s="34"/>
      <c r="E199" s="34"/>
      <c r="F199" s="68"/>
      <c r="G199" s="9"/>
      <c r="H199" s="9"/>
      <c r="I199" s="8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s="33" customFormat="1">
      <c r="A200" s="1"/>
      <c r="C200" s="9"/>
      <c r="D200" s="34"/>
      <c r="E200" s="34"/>
      <c r="F200" s="68"/>
      <c r="G200" s="9"/>
      <c r="H200" s="9"/>
      <c r="I200" s="8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s="33" customFormat="1">
      <c r="A201" s="1"/>
      <c r="C201" s="9"/>
      <c r="D201" s="34"/>
      <c r="E201" s="34"/>
      <c r="F201" s="68"/>
      <c r="G201" s="9"/>
      <c r="H201" s="9"/>
      <c r="I201" s="8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s="33" customFormat="1">
      <c r="A202" s="1"/>
      <c r="C202" s="9"/>
      <c r="D202" s="34"/>
      <c r="E202" s="34"/>
      <c r="F202" s="68"/>
      <c r="G202" s="9"/>
      <c r="H202" s="9"/>
      <c r="I202" s="8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s="33" customFormat="1">
      <c r="A203" s="1"/>
      <c r="C203" s="9"/>
      <c r="D203" s="34"/>
      <c r="E203" s="34"/>
      <c r="F203" s="68"/>
      <c r="G203" s="9"/>
      <c r="H203" s="9"/>
      <c r="I203" s="8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s="33" customFormat="1">
      <c r="A204" s="1"/>
      <c r="C204" s="9"/>
      <c r="D204" s="34"/>
      <c r="E204" s="34"/>
      <c r="F204" s="68"/>
      <c r="G204" s="9"/>
      <c r="H204" s="9"/>
      <c r="I204" s="8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s="33" customFormat="1">
      <c r="A205" s="1"/>
      <c r="C205" s="9"/>
      <c r="D205" s="34"/>
      <c r="E205" s="34"/>
      <c r="F205" s="68"/>
      <c r="G205" s="9"/>
      <c r="H205" s="9"/>
      <c r="I205" s="8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s="33" customFormat="1">
      <c r="A206" s="1"/>
      <c r="C206" s="9"/>
      <c r="D206" s="34"/>
      <c r="E206" s="34"/>
      <c r="F206" s="68"/>
      <c r="G206" s="9"/>
      <c r="H206" s="9"/>
      <c r="I206" s="8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s="33" customFormat="1">
      <c r="A207" s="1"/>
      <c r="C207" s="9"/>
      <c r="D207" s="34"/>
      <c r="E207" s="34"/>
      <c r="F207" s="68"/>
      <c r="G207" s="9"/>
      <c r="H207" s="9"/>
      <c r="I207" s="8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 spans="1:20" s="33" customFormat="1">
      <c r="A208" s="1"/>
      <c r="C208" s="9"/>
      <c r="D208" s="34"/>
      <c r="E208" s="34"/>
      <c r="F208" s="68"/>
      <c r="G208" s="9"/>
      <c r="H208" s="9"/>
      <c r="I208" s="8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 spans="1:20" s="33" customFormat="1">
      <c r="A209" s="1"/>
      <c r="C209" s="9"/>
      <c r="D209" s="34"/>
      <c r="E209" s="34"/>
      <c r="F209" s="68"/>
      <c r="G209" s="9"/>
      <c r="H209" s="9"/>
      <c r="I209" s="8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 spans="1:20" s="33" customFormat="1">
      <c r="A210" s="1"/>
      <c r="C210" s="9"/>
      <c r="D210" s="34"/>
      <c r="E210" s="34"/>
      <c r="F210" s="68"/>
      <c r="G210" s="9"/>
      <c r="H210" s="9"/>
      <c r="I210" s="8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 spans="1:20" s="33" customFormat="1">
      <c r="A211" s="1"/>
      <c r="C211" s="9"/>
      <c r="D211" s="34"/>
      <c r="E211" s="34"/>
      <c r="F211" s="68"/>
      <c r="G211" s="9"/>
      <c r="H211" s="9"/>
      <c r="I211" s="8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1:20" s="33" customFormat="1">
      <c r="A212" s="1"/>
      <c r="C212" s="9"/>
      <c r="D212" s="34"/>
      <c r="E212" s="34"/>
      <c r="F212" s="68"/>
      <c r="G212" s="9"/>
      <c r="H212" s="9"/>
      <c r="I212" s="8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 spans="1:20" s="33" customFormat="1">
      <c r="A213" s="1"/>
      <c r="C213" s="9"/>
      <c r="D213" s="34"/>
      <c r="E213" s="34"/>
      <c r="F213" s="68"/>
      <c r="G213" s="9"/>
      <c r="H213" s="9"/>
      <c r="I213" s="8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s="33" customFormat="1">
      <c r="A214" s="1"/>
      <c r="C214" s="9"/>
      <c r="D214" s="34"/>
      <c r="E214" s="34"/>
      <c r="F214" s="68"/>
      <c r="G214" s="9"/>
      <c r="H214" s="9"/>
      <c r="I214" s="8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s="33" customFormat="1" ht="15.75">
      <c r="A215" s="1"/>
      <c r="C215" s="9"/>
      <c r="D215" s="34"/>
      <c r="E215" s="34"/>
      <c r="F215" s="68"/>
      <c r="G215" s="9"/>
      <c r="H215" s="9"/>
      <c r="I215" s="25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s="33" customFormat="1">
      <c r="A216" s="1"/>
      <c r="C216" s="9"/>
      <c r="D216" s="34"/>
      <c r="E216" s="34"/>
      <c r="F216" s="68"/>
      <c r="G216" s="9"/>
      <c r="H216" s="9"/>
      <c r="I216" s="8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 spans="1:20" s="33" customFormat="1">
      <c r="A217" s="1"/>
      <c r="C217" s="9"/>
      <c r="D217" s="34"/>
      <c r="E217" s="34"/>
      <c r="F217" s="68"/>
      <c r="G217" s="9"/>
      <c r="H217" s="9"/>
      <c r="I217" s="8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 spans="1:20" s="33" customFormat="1">
      <c r="A218" s="1"/>
      <c r="C218" s="9"/>
      <c r="D218" s="34"/>
      <c r="E218" s="34"/>
      <c r="F218" s="68"/>
      <c r="G218" s="9"/>
      <c r="H218" s="9"/>
      <c r="I218" s="8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19" spans="1:20" s="33" customFormat="1">
      <c r="A219" s="1"/>
      <c r="C219" s="9"/>
      <c r="D219" s="34"/>
      <c r="E219" s="34"/>
      <c r="F219" s="68"/>
      <c r="G219" s="9"/>
      <c r="H219" s="9"/>
      <c r="I219" s="8"/>
      <c r="K219" s="9"/>
      <c r="L219" s="9"/>
      <c r="M219" s="9"/>
      <c r="N219" s="9"/>
      <c r="O219" s="9"/>
      <c r="P219" s="9"/>
      <c r="Q219" s="9"/>
      <c r="R219" s="9"/>
      <c r="S219" s="9"/>
      <c r="T219" s="9"/>
    </row>
    <row r="262" spans="1:20" s="33" customFormat="1">
      <c r="A262" s="1"/>
      <c r="C262" s="9"/>
      <c r="D262" s="34"/>
      <c r="E262" s="34"/>
      <c r="F262" s="68"/>
      <c r="G262" s="9"/>
      <c r="H262" s="9"/>
      <c r="I262" s="8"/>
      <c r="K262" s="9"/>
      <c r="L262" s="9"/>
      <c r="M262" s="9"/>
      <c r="N262" s="9"/>
      <c r="O262" s="9"/>
      <c r="P262" s="9"/>
      <c r="Q262" s="9"/>
      <c r="R262" s="9"/>
      <c r="S262" s="9"/>
      <c r="T262" s="9"/>
    </row>
    <row r="263" spans="1:20" s="33" customFormat="1">
      <c r="A263" s="1"/>
      <c r="C263" s="9"/>
      <c r="D263" s="34"/>
      <c r="E263" s="34"/>
      <c r="F263" s="68"/>
      <c r="G263" s="9"/>
      <c r="H263" s="9"/>
      <c r="I263" s="8"/>
      <c r="K263" s="9"/>
      <c r="L263" s="9"/>
      <c r="M263" s="9"/>
      <c r="N263" s="9"/>
      <c r="O263" s="9"/>
      <c r="P263" s="9"/>
      <c r="Q263" s="9"/>
      <c r="R263" s="9"/>
      <c r="S263" s="9"/>
      <c r="T263" s="9"/>
    </row>
    <row r="264" spans="1:20" s="33" customFormat="1" ht="15.75">
      <c r="A264" s="1"/>
      <c r="C264" s="9"/>
      <c r="D264" s="34"/>
      <c r="E264" s="34"/>
      <c r="F264" s="68"/>
      <c r="G264" s="9"/>
      <c r="H264" s="9"/>
      <c r="I264" s="25"/>
      <c r="K264" s="9"/>
      <c r="L264" s="9"/>
      <c r="M264" s="9"/>
      <c r="N264" s="9"/>
      <c r="O264" s="9"/>
      <c r="P264" s="9"/>
      <c r="Q264" s="9"/>
      <c r="R264" s="9"/>
      <c r="S264" s="9"/>
      <c r="T264" s="9"/>
    </row>
    <row r="265" spans="1:20" s="33" customFormat="1" ht="15.75">
      <c r="A265" s="1"/>
      <c r="C265" s="9"/>
      <c r="D265" s="34"/>
      <c r="E265" s="34"/>
      <c r="F265" s="68"/>
      <c r="G265" s="9"/>
      <c r="H265" s="9"/>
      <c r="I265" s="25"/>
      <c r="K265" s="9"/>
      <c r="L265" s="9"/>
      <c r="M265" s="9"/>
      <c r="N265" s="9"/>
      <c r="O265" s="9"/>
      <c r="P265" s="9"/>
      <c r="Q265" s="9"/>
      <c r="R265" s="9"/>
      <c r="S265" s="9"/>
      <c r="T265" s="9"/>
    </row>
    <row r="266" spans="1:20" s="33" customFormat="1" ht="15.75">
      <c r="A266" s="1"/>
      <c r="C266" s="9"/>
      <c r="D266" s="34"/>
      <c r="E266" s="34"/>
      <c r="F266" s="68"/>
      <c r="G266" s="9"/>
      <c r="H266" s="9"/>
      <c r="I266" s="25"/>
      <c r="K266" s="9"/>
      <c r="L266" s="9"/>
      <c r="M266" s="9"/>
      <c r="N266" s="9"/>
      <c r="O266" s="9"/>
      <c r="P266" s="9"/>
      <c r="Q266" s="9"/>
      <c r="R266" s="9"/>
      <c r="S266" s="9"/>
      <c r="T266" s="9"/>
    </row>
    <row r="267" spans="1:20" s="33" customFormat="1">
      <c r="A267" s="1"/>
      <c r="C267" s="9"/>
      <c r="D267" s="34"/>
      <c r="E267" s="34"/>
      <c r="F267" s="68"/>
      <c r="G267" s="9"/>
      <c r="H267" s="9"/>
      <c r="I267" s="8"/>
      <c r="K267" s="9"/>
      <c r="L267" s="9"/>
      <c r="M267" s="9"/>
      <c r="N267" s="9"/>
      <c r="O267" s="9"/>
      <c r="P267" s="9"/>
      <c r="Q267" s="9"/>
      <c r="R267" s="9"/>
      <c r="S267" s="9"/>
      <c r="T267" s="9"/>
    </row>
    <row r="268" spans="1:20" s="33" customFormat="1" ht="15.75">
      <c r="A268" s="1"/>
      <c r="C268" s="9"/>
      <c r="D268" s="34"/>
      <c r="E268" s="34"/>
      <c r="F268" s="68"/>
      <c r="G268" s="9"/>
      <c r="H268" s="9"/>
      <c r="I268" s="25"/>
      <c r="K268" s="9"/>
      <c r="L268" s="9"/>
      <c r="M268" s="9"/>
      <c r="N268" s="9"/>
      <c r="O268" s="9"/>
      <c r="P268" s="9"/>
      <c r="Q268" s="9"/>
      <c r="R268" s="9"/>
      <c r="S268" s="9"/>
      <c r="T268" s="9"/>
    </row>
    <row r="270" spans="1:20" s="33" customFormat="1">
      <c r="A270" s="1"/>
      <c r="C270" s="9"/>
      <c r="D270" s="34"/>
      <c r="E270" s="34"/>
      <c r="F270" s="68"/>
      <c r="G270" s="9"/>
      <c r="H270" s="9"/>
      <c r="I270" s="8"/>
      <c r="K270" s="9"/>
      <c r="L270" s="9"/>
      <c r="M270" s="9"/>
      <c r="N270" s="9"/>
      <c r="O270" s="9"/>
      <c r="P270" s="9"/>
      <c r="Q270" s="9"/>
      <c r="R270" s="9"/>
      <c r="S270" s="9"/>
      <c r="T270" s="9"/>
    </row>
    <row r="271" spans="1:20" s="33" customFormat="1">
      <c r="A271" s="1"/>
      <c r="C271" s="9"/>
      <c r="D271" s="34"/>
      <c r="E271" s="34"/>
      <c r="F271" s="68"/>
      <c r="G271" s="9"/>
      <c r="H271" s="9"/>
      <c r="I271" s="8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 spans="1:20" s="33" customFormat="1" ht="15.75">
      <c r="A272" s="1"/>
      <c r="C272" s="9"/>
      <c r="D272" s="34"/>
      <c r="E272" s="34"/>
      <c r="F272" s="68"/>
      <c r="G272" s="9"/>
      <c r="H272" s="9"/>
      <c r="I272" s="25"/>
      <c r="K272" s="9"/>
      <c r="L272" s="9"/>
      <c r="M272" s="9"/>
      <c r="N272" s="9"/>
      <c r="O272" s="9"/>
      <c r="P272" s="9"/>
      <c r="Q272" s="9"/>
      <c r="R272" s="9"/>
      <c r="S272" s="9"/>
      <c r="T272" s="9"/>
    </row>
    <row r="273" spans="1:20" s="33" customFormat="1" ht="15.75">
      <c r="A273" s="1"/>
      <c r="C273" s="9"/>
      <c r="D273" s="34"/>
      <c r="E273" s="34"/>
      <c r="F273" s="68"/>
      <c r="G273" s="9"/>
      <c r="H273" s="9"/>
      <c r="I273" s="25"/>
      <c r="K273" s="9"/>
      <c r="L273" s="9"/>
      <c r="M273" s="9"/>
      <c r="N273" s="9"/>
      <c r="O273" s="9"/>
      <c r="P273" s="9"/>
      <c r="Q273" s="9"/>
      <c r="R273" s="9"/>
      <c r="S273" s="9"/>
      <c r="T273" s="9"/>
    </row>
    <row r="274" spans="1:20" s="33" customFormat="1" ht="15.75">
      <c r="A274" s="1"/>
      <c r="C274" s="9"/>
      <c r="D274" s="34"/>
      <c r="E274" s="34"/>
      <c r="F274" s="68"/>
      <c r="G274" s="9"/>
      <c r="H274" s="9"/>
      <c r="I274" s="25"/>
      <c r="K274" s="9"/>
      <c r="L274" s="9"/>
      <c r="M274" s="9"/>
      <c r="N274" s="9"/>
      <c r="O274" s="9"/>
      <c r="P274" s="9"/>
      <c r="Q274" s="9"/>
      <c r="R274" s="9"/>
      <c r="S274" s="9"/>
      <c r="T274" s="9"/>
    </row>
    <row r="275" spans="1:20" s="33" customFormat="1">
      <c r="A275" s="1"/>
      <c r="C275" s="9"/>
      <c r="D275" s="34"/>
      <c r="E275" s="34"/>
      <c r="F275" s="68"/>
      <c r="G275" s="9"/>
      <c r="H275" s="9"/>
      <c r="I275" s="8"/>
      <c r="K275" s="9"/>
      <c r="L275" s="9"/>
      <c r="M275" s="9"/>
      <c r="N275" s="9"/>
      <c r="O275" s="9"/>
      <c r="P275" s="9"/>
      <c r="Q275" s="9"/>
      <c r="R275" s="9"/>
      <c r="S275" s="9"/>
      <c r="T275" s="9"/>
    </row>
  </sheetData>
  <mergeCells count="8">
    <mergeCell ref="B7:G9"/>
    <mergeCell ref="J4:J10"/>
    <mergeCell ref="B6:G6"/>
    <mergeCell ref="B12:H13"/>
    <mergeCell ref="B125:B126"/>
    <mergeCell ref="G125:G126"/>
    <mergeCell ref="H125:H126"/>
    <mergeCell ref="B79:H81"/>
  </mergeCells>
  <phoneticPr fontId="17" type="noConversion"/>
  <printOptions horizontalCentered="1"/>
  <pageMargins left="0.7" right="0.6" top="0.75" bottom="0.75" header="0.3" footer="0.3"/>
  <pageSetup scale="45" orientation="portrait" horizontalDpi="4294967293" verticalDpi="4294967293" r:id="rId1"/>
  <headerFooter alignWithMargins="0"/>
  <rowBreaks count="1" manualBreakCount="1">
    <brk id="130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74"/>
  <sheetViews>
    <sheetView view="pageBreakPreview" zoomScaleSheetLayoutView="100" workbookViewId="0">
      <selection activeCell="B7" sqref="B7:G9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3.28515625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68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12.95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23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21.75" customHeight="1">
      <c r="B19" s="36">
        <f>B17+0.01</f>
        <v>1.01</v>
      </c>
      <c r="C19" s="44" t="s">
        <v>166</v>
      </c>
      <c r="D19" s="36">
        <v>1</v>
      </c>
      <c r="E19" s="35" t="s">
        <v>33</v>
      </c>
      <c r="F19" s="48">
        <v>0</v>
      </c>
      <c r="G19" s="48">
        <f>D19*F19</f>
        <v>0</v>
      </c>
      <c r="H19" s="11">
        <f>+G19</f>
        <v>0</v>
      </c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21.75" customHeight="1">
      <c r="B20" s="36">
        <f>B19+0.01</f>
        <v>1.02</v>
      </c>
      <c r="C20" s="44" t="s">
        <v>37</v>
      </c>
      <c r="D20" s="36">
        <v>1</v>
      </c>
      <c r="E20" s="35" t="s">
        <v>33</v>
      </c>
      <c r="F20" s="48">
        <v>0</v>
      </c>
      <c r="G20" s="48">
        <f t="shared" ref="G20:G23" si="0">D20*F20</f>
        <v>0</v>
      </c>
      <c r="H20" s="11">
        <f t="shared" ref="H20:H23" si="1">+G20</f>
        <v>0</v>
      </c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>B20+0.01</f>
        <v>1.03</v>
      </c>
      <c r="C21" s="44" t="s">
        <v>36</v>
      </c>
      <c r="D21" s="36">
        <v>1</v>
      </c>
      <c r="E21" s="35" t="s">
        <v>33</v>
      </c>
      <c r="F21" s="48">
        <v>0</v>
      </c>
      <c r="G21" s="48">
        <f t="shared" si="0"/>
        <v>0</v>
      </c>
      <c r="H21" s="11">
        <f t="shared" si="1"/>
        <v>0</v>
      </c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>B21+0.01</f>
        <v>1.04</v>
      </c>
      <c r="C22" s="44" t="s">
        <v>22</v>
      </c>
      <c r="D22" s="36">
        <v>1</v>
      </c>
      <c r="E22" s="35" t="s">
        <v>33</v>
      </c>
      <c r="F22" s="48">
        <v>0</v>
      </c>
      <c r="G22" s="48">
        <f t="shared" si="0"/>
        <v>0</v>
      </c>
      <c r="H22" s="11">
        <f t="shared" si="1"/>
        <v>0</v>
      </c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30.75" customHeight="1">
      <c r="B23" s="36">
        <f>B22+0.01</f>
        <v>1.05</v>
      </c>
      <c r="C23" s="44" t="s">
        <v>20</v>
      </c>
      <c r="D23" s="36">
        <v>6</v>
      </c>
      <c r="E23" s="35" t="s">
        <v>28</v>
      </c>
      <c r="F23" s="48">
        <v>0</v>
      </c>
      <c r="G23" s="48">
        <f t="shared" si="0"/>
        <v>0</v>
      </c>
      <c r="H23" s="11">
        <f t="shared" si="1"/>
        <v>0</v>
      </c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18" customHeight="1" thickBot="1">
      <c r="B24" s="121"/>
      <c r="C24" s="121"/>
      <c r="D24" s="121"/>
      <c r="E24" s="121"/>
      <c r="F24" s="121"/>
      <c r="G24" s="121"/>
      <c r="H24" s="120"/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s="1" customFormat="1" ht="18.75" customHeight="1" thickTop="1" thickBot="1">
      <c r="B25" s="115"/>
      <c r="C25" s="116"/>
      <c r="D25" s="115"/>
      <c r="E25" s="117"/>
      <c r="F25" s="118"/>
      <c r="G25" s="118"/>
      <c r="H25" s="119">
        <f>SUM(G19:G23)</f>
        <v>0</v>
      </c>
      <c r="I25" s="46"/>
      <c r="J25" s="109"/>
      <c r="K25" s="110"/>
      <c r="L25" s="109"/>
      <c r="M25" s="109"/>
      <c r="N25" s="110"/>
      <c r="O25" s="110"/>
      <c r="P25" s="110"/>
      <c r="Q25" s="46"/>
      <c r="R25" s="46"/>
      <c r="S25" s="46"/>
      <c r="T25" s="46"/>
    </row>
    <row r="26" spans="2:20" s="1" customFormat="1" ht="18.75" customHeight="1" thickTop="1">
      <c r="B26" s="36"/>
      <c r="C26" s="44"/>
      <c r="D26" s="36"/>
      <c r="E26" s="35"/>
      <c r="F26" s="48"/>
      <c r="G26" s="48"/>
      <c r="H26" s="49"/>
      <c r="I26" s="46"/>
      <c r="J26" s="109"/>
      <c r="K26" s="110"/>
      <c r="L26" s="109"/>
      <c r="M26" s="109"/>
      <c r="N26" s="110"/>
      <c r="O26" s="110"/>
      <c r="P26" s="110"/>
      <c r="Q26" s="46"/>
      <c r="R26" s="46"/>
      <c r="S26" s="46"/>
      <c r="T26" s="46"/>
    </row>
    <row r="27" spans="2:20" s="24" customFormat="1" ht="18.75" customHeight="1">
      <c r="B27" s="37">
        <v>2</v>
      </c>
      <c r="C27" s="38" t="s">
        <v>44</v>
      </c>
      <c r="D27" s="39"/>
      <c r="E27" s="40"/>
      <c r="F27" s="41"/>
      <c r="G27" s="41"/>
      <c r="H27" s="42"/>
      <c r="I27" s="46"/>
      <c r="J27" s="22"/>
      <c r="K27" s="50"/>
      <c r="L27" s="49"/>
      <c r="M27" s="50"/>
      <c r="N27" s="50"/>
      <c r="O27" s="50"/>
      <c r="P27" s="50"/>
      <c r="Q27" s="50"/>
      <c r="R27" s="50"/>
      <c r="S27" s="50"/>
      <c r="T27" s="50"/>
    </row>
    <row r="28" spans="2:20" s="24" customFormat="1" ht="12.95" customHeight="1">
      <c r="B28" s="123"/>
      <c r="C28" s="50"/>
      <c r="D28" s="36"/>
      <c r="E28" s="35"/>
      <c r="F28" s="48"/>
      <c r="G28" s="48"/>
      <c r="H28" s="49"/>
      <c r="I28" s="46"/>
      <c r="J28" s="22"/>
      <c r="K28" s="50"/>
      <c r="L28" s="49"/>
      <c r="M28" s="50"/>
      <c r="N28" s="50"/>
      <c r="O28" s="50"/>
      <c r="P28" s="50"/>
      <c r="Q28" s="50"/>
      <c r="R28" s="50"/>
      <c r="S28" s="50"/>
      <c r="T28" s="50"/>
    </row>
    <row r="29" spans="2:20" s="24" customFormat="1" ht="18.75" customHeight="1">
      <c r="B29" s="36">
        <f>B27+0.01</f>
        <v>2.0099999999999998</v>
      </c>
      <c r="C29" s="46" t="s">
        <v>45</v>
      </c>
      <c r="D29" s="128">
        <v>74.66</v>
      </c>
      <c r="E29" s="35" t="s">
        <v>19</v>
      </c>
      <c r="F29" s="48">
        <v>0</v>
      </c>
      <c r="G29" s="48">
        <f>F29*D29</f>
        <v>0</v>
      </c>
      <c r="H29" s="22">
        <f>+G29</f>
        <v>0</v>
      </c>
      <c r="I29" s="46"/>
      <c r="J29" s="22"/>
      <c r="K29" s="50"/>
      <c r="L29" s="49"/>
      <c r="M29" s="50"/>
      <c r="N29" s="50"/>
      <c r="O29" s="50"/>
      <c r="P29" s="50"/>
      <c r="Q29" s="50"/>
      <c r="R29" s="50"/>
      <c r="S29" s="50"/>
      <c r="T29" s="50"/>
    </row>
    <row r="30" spans="2:20" s="24" customFormat="1" ht="18.75" customHeight="1">
      <c r="B30" s="36">
        <f>B29+0.01</f>
        <v>2.0199999999999996</v>
      </c>
      <c r="C30" s="46" t="s">
        <v>46</v>
      </c>
      <c r="D30" s="128">
        <v>19.2</v>
      </c>
      <c r="E30" s="35" t="s">
        <v>19</v>
      </c>
      <c r="F30" s="48">
        <v>0</v>
      </c>
      <c r="G30" s="48">
        <f>F30*D30</f>
        <v>0</v>
      </c>
      <c r="H30" s="22">
        <f t="shared" ref="H30:H34" si="2">+G30</f>
        <v>0</v>
      </c>
      <c r="I30" s="46"/>
      <c r="J30" s="22"/>
      <c r="K30" s="50"/>
      <c r="L30" s="49"/>
      <c r="M30" s="50"/>
      <c r="N30" s="50"/>
      <c r="O30" s="50"/>
      <c r="P30" s="50"/>
      <c r="Q30" s="50"/>
      <c r="R30" s="50"/>
      <c r="S30" s="50"/>
      <c r="T30" s="50"/>
    </row>
    <row r="31" spans="2:20" s="24" customFormat="1" ht="18.75" customHeight="1">
      <c r="B31" s="36">
        <f t="shared" ref="B31" si="3">B29+0.01</f>
        <v>2.0199999999999996</v>
      </c>
      <c r="C31" s="46" t="s">
        <v>96</v>
      </c>
      <c r="D31" s="128">
        <v>7.37</v>
      </c>
      <c r="E31" s="35" t="s">
        <v>19</v>
      </c>
      <c r="F31" s="48">
        <v>0</v>
      </c>
      <c r="G31" s="48">
        <f>F31*D31</f>
        <v>0</v>
      </c>
      <c r="H31" s="22">
        <f t="shared" si="2"/>
        <v>0</v>
      </c>
      <c r="I31" s="46"/>
      <c r="J31" s="22"/>
      <c r="K31" s="50"/>
      <c r="L31" s="49"/>
      <c r="M31" s="50"/>
      <c r="N31" s="50"/>
      <c r="O31" s="50"/>
      <c r="P31" s="50"/>
      <c r="Q31" s="50"/>
      <c r="R31" s="50"/>
      <c r="S31" s="50"/>
      <c r="T31" s="50"/>
    </row>
    <row r="32" spans="2:20" s="24" customFormat="1" ht="18.75" customHeight="1">
      <c r="B32" s="36">
        <f t="shared" ref="B32" si="4">B31+0.01</f>
        <v>2.0299999999999994</v>
      </c>
      <c r="C32" s="46" t="s">
        <v>95</v>
      </c>
      <c r="D32" s="128">
        <v>11.33</v>
      </c>
      <c r="E32" s="35" t="s">
        <v>47</v>
      </c>
      <c r="F32" s="48">
        <v>0</v>
      </c>
      <c r="G32" s="48">
        <f>F32*D32</f>
        <v>0</v>
      </c>
      <c r="H32" s="22">
        <f t="shared" si="2"/>
        <v>0</v>
      </c>
      <c r="I32" s="46"/>
      <c r="J32" s="22"/>
      <c r="K32" s="50"/>
      <c r="L32" s="49"/>
      <c r="M32" s="50"/>
      <c r="N32" s="50"/>
      <c r="O32" s="50"/>
      <c r="P32" s="50"/>
      <c r="Q32" s="50"/>
      <c r="R32" s="50"/>
      <c r="S32" s="50"/>
      <c r="T32" s="50"/>
    </row>
    <row r="33" spans="2:20" s="24" customFormat="1" ht="32.25" customHeight="1">
      <c r="B33" s="36">
        <f t="shared" ref="B33" si="5">B31+0.01</f>
        <v>2.0299999999999994</v>
      </c>
      <c r="C33" s="295" t="s">
        <v>139</v>
      </c>
      <c r="D33" s="36">
        <v>266.64</v>
      </c>
      <c r="E33" s="35" t="s">
        <v>19</v>
      </c>
      <c r="F33" s="48">
        <v>0</v>
      </c>
      <c r="G33" s="48">
        <f>D33*F33</f>
        <v>0</v>
      </c>
      <c r="H33" s="22">
        <f t="shared" si="2"/>
        <v>0</v>
      </c>
      <c r="I33" s="46"/>
      <c r="J33" s="22"/>
      <c r="K33" s="50"/>
      <c r="L33" s="49"/>
      <c r="M33" s="50"/>
      <c r="N33" s="50"/>
      <c r="O33" s="50"/>
      <c r="P33" s="50"/>
      <c r="Q33" s="50"/>
      <c r="R33" s="50"/>
      <c r="S33" s="50"/>
      <c r="T33" s="50"/>
    </row>
    <row r="34" spans="2:20" s="24" customFormat="1" ht="18.75" customHeight="1">
      <c r="B34" s="36">
        <f t="shared" ref="B34" si="6">B33+0.01</f>
        <v>2.0399999999999991</v>
      </c>
      <c r="C34" s="129" t="s">
        <v>152</v>
      </c>
      <c r="D34" s="36">
        <v>229.82</v>
      </c>
      <c r="E34" s="35" t="s">
        <v>47</v>
      </c>
      <c r="F34" s="48">
        <v>0</v>
      </c>
      <c r="G34" s="48">
        <f>D34*F34</f>
        <v>0</v>
      </c>
      <c r="H34" s="22">
        <f t="shared" si="2"/>
        <v>0</v>
      </c>
      <c r="I34" s="46"/>
      <c r="J34" s="22"/>
      <c r="K34" s="50"/>
      <c r="L34" s="49"/>
      <c r="M34" s="50"/>
      <c r="N34" s="50"/>
      <c r="O34" s="50"/>
      <c r="P34" s="50"/>
      <c r="Q34" s="50"/>
      <c r="R34" s="50"/>
      <c r="S34" s="50"/>
      <c r="T34" s="50"/>
    </row>
    <row r="35" spans="2:20" s="24" customFormat="1" ht="18.75" customHeight="1" thickBot="1">
      <c r="B35" s="115"/>
      <c r="C35" s="141"/>
      <c r="D35" s="115"/>
      <c r="E35" s="117"/>
      <c r="F35" s="118"/>
      <c r="G35" s="118"/>
      <c r="H35" s="119"/>
      <c r="I35" s="46"/>
      <c r="J35" s="22"/>
      <c r="K35" s="50"/>
      <c r="L35" s="49"/>
      <c r="M35" s="50"/>
      <c r="N35" s="50"/>
      <c r="O35" s="50"/>
      <c r="P35" s="50"/>
      <c r="Q35" s="50"/>
      <c r="R35" s="50"/>
      <c r="S35" s="50"/>
      <c r="T35" s="50"/>
    </row>
    <row r="36" spans="2:20" s="24" customFormat="1" ht="18.75" customHeight="1" thickTop="1" thickBot="1">
      <c r="B36" s="115"/>
      <c r="C36" s="116"/>
      <c r="D36" s="115"/>
      <c r="E36" s="117"/>
      <c r="F36" s="118"/>
      <c r="G36" s="118"/>
      <c r="H36" s="119">
        <f>SUM(G29:G35)</f>
        <v>0</v>
      </c>
      <c r="I36" s="46"/>
      <c r="J36" s="22"/>
      <c r="K36" s="50"/>
      <c r="L36" s="49"/>
      <c r="M36" s="50"/>
      <c r="N36" s="50"/>
      <c r="O36" s="50"/>
      <c r="P36" s="50"/>
      <c r="Q36" s="50"/>
      <c r="R36" s="50"/>
      <c r="S36" s="50"/>
      <c r="T36" s="50"/>
    </row>
    <row r="37" spans="2:20" s="24" customFormat="1" ht="18.75" customHeight="1" thickTop="1">
      <c r="B37" s="36"/>
      <c r="C37" s="44"/>
      <c r="D37" s="36"/>
      <c r="E37" s="35"/>
      <c r="F37" s="48"/>
      <c r="G37" s="48"/>
      <c r="H37" s="49"/>
      <c r="I37" s="46"/>
      <c r="J37" s="22"/>
      <c r="K37" s="50"/>
      <c r="L37" s="49"/>
      <c r="M37" s="50"/>
      <c r="N37" s="50"/>
      <c r="O37" s="50"/>
      <c r="P37" s="50"/>
      <c r="Q37" s="50"/>
      <c r="R37" s="50"/>
      <c r="S37" s="50"/>
      <c r="T37" s="50"/>
    </row>
    <row r="38" spans="2:20" s="1" customFormat="1" ht="18" customHeight="1">
      <c r="B38" s="37">
        <v>3</v>
      </c>
      <c r="C38" s="38" t="s">
        <v>92</v>
      </c>
      <c r="D38" s="37"/>
      <c r="E38" s="130"/>
      <c r="F38" s="131"/>
      <c r="G38" s="131"/>
      <c r="H38" s="42"/>
      <c r="I38" s="46"/>
      <c r="J38" s="22"/>
      <c r="K38" s="46"/>
      <c r="L38" s="22"/>
      <c r="M38" s="46"/>
      <c r="N38" s="46"/>
      <c r="O38" s="46"/>
      <c r="P38" s="46"/>
      <c r="Q38" s="46"/>
      <c r="R38" s="46"/>
      <c r="S38" s="46"/>
      <c r="T38" s="46"/>
    </row>
    <row r="39" spans="2:20" s="1" customFormat="1" ht="12" customHeight="1">
      <c r="B39" s="147"/>
      <c r="C39" s="50"/>
      <c r="D39" s="147"/>
      <c r="E39" s="80"/>
      <c r="F39" s="81"/>
      <c r="G39" s="81"/>
      <c r="H39" s="49"/>
      <c r="I39" s="46"/>
      <c r="J39" s="22"/>
      <c r="K39" s="46"/>
      <c r="L39" s="22"/>
      <c r="M39" s="46"/>
      <c r="N39" s="46"/>
      <c r="O39" s="46"/>
      <c r="P39" s="46"/>
      <c r="Q39" s="46"/>
      <c r="R39" s="46"/>
      <c r="S39" s="46"/>
      <c r="T39" s="46"/>
    </row>
    <row r="40" spans="2:20" s="132" customFormat="1" ht="32.1" customHeight="1">
      <c r="B40" s="133">
        <v>3.01</v>
      </c>
      <c r="C40" s="242" t="s">
        <v>168</v>
      </c>
      <c r="D40" s="133">
        <v>4</v>
      </c>
      <c r="E40" s="136" t="s">
        <v>26</v>
      </c>
      <c r="F40" s="137">
        <v>0</v>
      </c>
      <c r="G40" s="137">
        <f t="shared" ref="G40:G48" si="7">D40*F40</f>
        <v>0</v>
      </c>
      <c r="H40" s="134">
        <f>+G40</f>
        <v>0</v>
      </c>
      <c r="I40" s="135"/>
      <c r="J40" s="134"/>
      <c r="K40" s="135"/>
      <c r="L40" s="134"/>
      <c r="M40" s="135"/>
      <c r="N40" s="135"/>
      <c r="O40" s="135"/>
      <c r="P40" s="135"/>
      <c r="Q40" s="135"/>
      <c r="R40" s="135"/>
      <c r="S40" s="135"/>
      <c r="T40" s="135"/>
    </row>
    <row r="41" spans="2:20" s="132" customFormat="1" ht="33" customHeight="1">
      <c r="B41" s="133">
        <f t="shared" ref="B41:B47" si="8">B40+0.01</f>
        <v>3.0199999999999996</v>
      </c>
      <c r="C41" s="242" t="s">
        <v>106</v>
      </c>
      <c r="D41" s="133">
        <v>4</v>
      </c>
      <c r="E41" s="136" t="s">
        <v>26</v>
      </c>
      <c r="F41" s="137">
        <v>0</v>
      </c>
      <c r="G41" s="137">
        <f t="shared" si="7"/>
        <v>0</v>
      </c>
      <c r="H41" s="134">
        <f t="shared" ref="H41:H48" si="9">+G41</f>
        <v>0</v>
      </c>
      <c r="I41" s="135"/>
      <c r="J41" s="134"/>
      <c r="K41" s="135"/>
      <c r="L41" s="134"/>
      <c r="M41" s="135"/>
      <c r="N41" s="135"/>
      <c r="O41" s="135"/>
      <c r="P41" s="135"/>
      <c r="Q41" s="135"/>
      <c r="R41" s="135"/>
      <c r="S41" s="135"/>
      <c r="T41" s="135"/>
    </row>
    <row r="42" spans="2:20" s="132" customFormat="1" ht="33" customHeight="1">
      <c r="B42" s="133">
        <v>3.03</v>
      </c>
      <c r="C42" s="242" t="s">
        <v>156</v>
      </c>
      <c r="D42" s="133">
        <v>1</v>
      </c>
      <c r="E42" s="136" t="s">
        <v>26</v>
      </c>
      <c r="F42" s="137">
        <v>0</v>
      </c>
      <c r="G42" s="137">
        <f t="shared" si="7"/>
        <v>0</v>
      </c>
      <c r="H42" s="134">
        <f t="shared" si="9"/>
        <v>0</v>
      </c>
      <c r="I42" s="135"/>
      <c r="J42" s="134"/>
      <c r="K42" s="135"/>
      <c r="L42" s="134"/>
      <c r="M42" s="135"/>
      <c r="N42" s="135"/>
      <c r="O42" s="135"/>
      <c r="P42" s="135"/>
      <c r="Q42" s="135"/>
      <c r="R42" s="135"/>
      <c r="S42" s="135"/>
      <c r="T42" s="135"/>
    </row>
    <row r="43" spans="2:20" s="132" customFormat="1" ht="32.1" customHeight="1">
      <c r="B43" s="133">
        <f t="shared" si="8"/>
        <v>3.0399999999999996</v>
      </c>
      <c r="C43" s="242" t="s">
        <v>153</v>
      </c>
      <c r="D43" s="133">
        <v>4</v>
      </c>
      <c r="E43" s="136" t="s">
        <v>19</v>
      </c>
      <c r="F43" s="137">
        <v>0</v>
      </c>
      <c r="G43" s="137">
        <f t="shared" si="7"/>
        <v>0</v>
      </c>
      <c r="H43" s="134">
        <f t="shared" si="9"/>
        <v>0</v>
      </c>
      <c r="I43" s="135"/>
      <c r="J43" s="134"/>
      <c r="K43" s="135"/>
      <c r="L43" s="134"/>
      <c r="M43" s="135"/>
      <c r="N43" s="135"/>
      <c r="O43" s="135"/>
      <c r="P43" s="135"/>
      <c r="Q43" s="135"/>
      <c r="R43" s="135"/>
      <c r="S43" s="135"/>
      <c r="T43" s="135"/>
    </row>
    <row r="44" spans="2:20" s="132" customFormat="1" ht="20.100000000000001" customHeight="1">
      <c r="B44" s="133">
        <v>3.05</v>
      </c>
      <c r="C44" s="132" t="s">
        <v>138</v>
      </c>
      <c r="D44" s="133">
        <v>4</v>
      </c>
      <c r="E44" s="136" t="s">
        <v>26</v>
      </c>
      <c r="F44" s="137">
        <v>0</v>
      </c>
      <c r="G44" s="137">
        <f t="shared" si="7"/>
        <v>0</v>
      </c>
      <c r="H44" s="134">
        <f t="shared" si="9"/>
        <v>0</v>
      </c>
      <c r="I44" s="135"/>
      <c r="J44" s="134"/>
      <c r="K44" s="135"/>
      <c r="L44" s="134"/>
      <c r="M44" s="135"/>
      <c r="N44" s="135"/>
      <c r="O44" s="135"/>
      <c r="P44" s="135"/>
      <c r="Q44" s="135"/>
      <c r="R44" s="135"/>
      <c r="S44" s="135"/>
      <c r="T44" s="135"/>
    </row>
    <row r="45" spans="2:20" s="132" customFormat="1" ht="32.1" customHeight="1">
      <c r="B45" s="133">
        <f t="shared" si="8"/>
        <v>3.0599999999999996</v>
      </c>
      <c r="C45" s="245" t="s">
        <v>97</v>
      </c>
      <c r="D45" s="133">
        <v>1</v>
      </c>
      <c r="E45" s="152" t="s">
        <v>33</v>
      </c>
      <c r="F45" s="137">
        <v>0</v>
      </c>
      <c r="G45" s="137">
        <f t="shared" si="7"/>
        <v>0</v>
      </c>
      <c r="H45" s="134">
        <f t="shared" si="9"/>
        <v>0</v>
      </c>
      <c r="I45" s="135"/>
      <c r="J45" s="134"/>
      <c r="K45" s="135"/>
      <c r="L45" s="134"/>
      <c r="M45" s="135"/>
      <c r="N45" s="135"/>
      <c r="O45" s="135"/>
      <c r="P45" s="135"/>
      <c r="Q45" s="135"/>
      <c r="R45" s="135"/>
      <c r="S45" s="135"/>
      <c r="T45" s="135"/>
    </row>
    <row r="46" spans="2:20" s="132" customFormat="1" ht="20.100000000000001" customHeight="1">
      <c r="B46" s="133">
        <v>3.07</v>
      </c>
      <c r="C46" s="151" t="s">
        <v>94</v>
      </c>
      <c r="D46" s="150">
        <v>4</v>
      </c>
      <c r="E46" s="152" t="s">
        <v>33</v>
      </c>
      <c r="F46" s="153">
        <v>0</v>
      </c>
      <c r="G46" s="137">
        <f t="shared" si="7"/>
        <v>0</v>
      </c>
      <c r="H46" s="134">
        <f t="shared" si="9"/>
        <v>0</v>
      </c>
      <c r="I46" s="135"/>
      <c r="J46" s="134"/>
      <c r="K46" s="135"/>
      <c r="L46" s="134"/>
      <c r="M46" s="135"/>
      <c r="N46" s="135"/>
      <c r="O46" s="135"/>
      <c r="P46" s="135"/>
      <c r="Q46" s="135"/>
      <c r="R46" s="135"/>
      <c r="S46" s="135"/>
      <c r="T46" s="135"/>
    </row>
    <row r="47" spans="2:20" s="132" customFormat="1" ht="30" customHeight="1">
      <c r="B47" s="133">
        <f t="shared" si="8"/>
        <v>3.0799999999999996</v>
      </c>
      <c r="C47" s="245" t="s">
        <v>99</v>
      </c>
      <c r="D47" s="150">
        <v>2</v>
      </c>
      <c r="E47" s="136" t="s">
        <v>26</v>
      </c>
      <c r="F47" s="153">
        <v>0</v>
      </c>
      <c r="G47" s="137">
        <f t="shared" si="7"/>
        <v>0</v>
      </c>
      <c r="H47" s="134">
        <f t="shared" si="9"/>
        <v>0</v>
      </c>
      <c r="I47" s="135"/>
      <c r="J47" s="134"/>
      <c r="K47" s="135"/>
      <c r="L47" s="134"/>
      <c r="M47" s="135"/>
      <c r="N47" s="135"/>
      <c r="O47" s="135"/>
      <c r="P47" s="135"/>
      <c r="Q47" s="135"/>
      <c r="R47" s="135"/>
      <c r="S47" s="135"/>
      <c r="T47" s="135"/>
    </row>
    <row r="48" spans="2:20" s="132" customFormat="1" ht="23.1" customHeight="1">
      <c r="B48" s="133">
        <v>3.09</v>
      </c>
      <c r="C48" s="135" t="s">
        <v>100</v>
      </c>
      <c r="D48" s="133">
        <v>1</v>
      </c>
      <c r="E48" s="152" t="s">
        <v>33</v>
      </c>
      <c r="F48" s="137">
        <v>0</v>
      </c>
      <c r="G48" s="137">
        <f t="shared" si="7"/>
        <v>0</v>
      </c>
      <c r="H48" s="134">
        <f t="shared" si="9"/>
        <v>0</v>
      </c>
      <c r="I48" s="135"/>
      <c r="J48" s="134"/>
      <c r="K48" s="135"/>
      <c r="L48" s="134"/>
      <c r="M48" s="135"/>
      <c r="N48" s="135"/>
      <c r="O48" s="135"/>
      <c r="P48" s="135"/>
      <c r="Q48" s="135"/>
      <c r="R48" s="135"/>
      <c r="S48" s="135"/>
      <c r="T48" s="135"/>
    </row>
    <row r="49" spans="1:20" s="132" customFormat="1" ht="23.1" customHeight="1" thickBot="1">
      <c r="B49" s="142"/>
      <c r="C49" s="143"/>
      <c r="D49" s="142"/>
      <c r="E49" s="144"/>
      <c r="F49" s="145"/>
      <c r="G49" s="145"/>
      <c r="H49" s="146"/>
      <c r="I49" s="135"/>
      <c r="J49" s="134"/>
      <c r="K49" s="135"/>
      <c r="L49" s="134"/>
      <c r="M49" s="135"/>
      <c r="N49" s="135"/>
      <c r="O49" s="135"/>
      <c r="P49" s="135"/>
      <c r="Q49" s="135"/>
      <c r="R49" s="135"/>
      <c r="S49" s="135"/>
      <c r="T49" s="135"/>
    </row>
    <row r="50" spans="1:20" s="24" customFormat="1" ht="18.75" customHeight="1" thickTop="1" thickBot="1">
      <c r="B50" s="115"/>
      <c r="C50" s="116"/>
      <c r="D50" s="115"/>
      <c r="E50" s="117"/>
      <c r="F50" s="118"/>
      <c r="G50" s="118"/>
      <c r="H50" s="119">
        <f>SUM(G40:G49)</f>
        <v>0</v>
      </c>
      <c r="I50" s="46"/>
      <c r="J50" s="22"/>
      <c r="K50" s="50"/>
      <c r="L50" s="49"/>
      <c r="M50" s="50"/>
      <c r="N50" s="50"/>
      <c r="O50" s="50"/>
      <c r="P50" s="50"/>
      <c r="Q50" s="50"/>
      <c r="R50" s="50"/>
      <c r="S50" s="50"/>
      <c r="T50" s="50"/>
    </row>
    <row r="51" spans="1:20" s="24" customFormat="1" ht="18.75" customHeight="1" thickTop="1">
      <c r="B51" s="36"/>
      <c r="C51" s="129"/>
      <c r="D51" s="36"/>
      <c r="E51" s="35"/>
      <c r="F51" s="48"/>
      <c r="G51" s="48"/>
      <c r="H51" s="49"/>
      <c r="I51" s="46"/>
      <c r="J51" s="22"/>
      <c r="K51" s="50"/>
      <c r="L51" s="49"/>
      <c r="M51" s="50"/>
      <c r="N51" s="50"/>
      <c r="O51" s="50"/>
      <c r="P51" s="50"/>
      <c r="Q51" s="50"/>
      <c r="R51" s="50"/>
      <c r="S51" s="50"/>
      <c r="T51" s="50"/>
    </row>
    <row r="52" spans="1:20" s="1" customFormat="1" ht="18" customHeight="1">
      <c r="B52" s="37">
        <v>4</v>
      </c>
      <c r="C52" s="38" t="s">
        <v>48</v>
      </c>
      <c r="D52" s="37"/>
      <c r="E52" s="130"/>
      <c r="F52" s="131"/>
      <c r="G52" s="131"/>
      <c r="H52" s="42"/>
      <c r="I52" s="46"/>
      <c r="J52" s="22"/>
      <c r="K52" s="46"/>
      <c r="L52" s="22"/>
      <c r="M52" s="46"/>
      <c r="N52" s="46"/>
      <c r="O52" s="46"/>
      <c r="P52" s="46"/>
      <c r="Q52" s="46"/>
      <c r="R52" s="46"/>
      <c r="S52" s="46"/>
      <c r="T52" s="46"/>
    </row>
    <row r="53" spans="1:20" s="46" customFormat="1" ht="18" customHeight="1">
      <c r="B53" s="123"/>
      <c r="C53" s="50"/>
      <c r="D53" s="123"/>
      <c r="E53" s="80"/>
      <c r="F53" s="81"/>
      <c r="G53" s="81"/>
      <c r="H53" s="49"/>
      <c r="J53" s="22"/>
      <c r="L53" s="22"/>
    </row>
    <row r="54" spans="1:20" s="132" customFormat="1" ht="18" customHeight="1">
      <c r="B54" s="133">
        <f>B52+0.01</f>
        <v>4.01</v>
      </c>
      <c r="C54" s="132" t="s">
        <v>102</v>
      </c>
      <c r="D54" s="133">
        <v>720.3</v>
      </c>
      <c r="E54" s="136" t="s">
        <v>19</v>
      </c>
      <c r="F54" s="137">
        <v>0</v>
      </c>
      <c r="G54" s="137">
        <f t="shared" ref="G54" si="10">D54*F54</f>
        <v>0</v>
      </c>
      <c r="H54" s="134">
        <f>+G54</f>
        <v>0</v>
      </c>
      <c r="I54" s="135"/>
      <c r="J54" s="134"/>
      <c r="K54" s="135"/>
      <c r="L54" s="134"/>
      <c r="M54" s="135"/>
      <c r="N54" s="135"/>
      <c r="O54" s="135"/>
      <c r="P54" s="135"/>
      <c r="Q54" s="135"/>
      <c r="R54" s="135"/>
      <c r="S54" s="135"/>
      <c r="T54" s="135"/>
    </row>
    <row r="55" spans="1:20" s="132" customFormat="1" ht="18" customHeight="1">
      <c r="B55" s="133">
        <f>B54+0.01</f>
        <v>4.0199999999999996</v>
      </c>
      <c r="C55" s="135" t="s">
        <v>50</v>
      </c>
      <c r="D55" s="133">
        <v>19.2</v>
      </c>
      <c r="E55" s="136" t="s">
        <v>19</v>
      </c>
      <c r="F55" s="137">
        <v>0</v>
      </c>
      <c r="G55" s="137">
        <f>D55*F55</f>
        <v>0</v>
      </c>
      <c r="H55" s="134">
        <f t="shared" ref="H55:H58" si="11">+G55</f>
        <v>0</v>
      </c>
      <c r="I55" s="135"/>
      <c r="J55" s="134"/>
      <c r="K55" s="135"/>
      <c r="L55" s="134"/>
      <c r="M55" s="135"/>
      <c r="N55" s="135"/>
      <c r="O55" s="135"/>
      <c r="P55" s="135"/>
      <c r="Q55" s="135"/>
      <c r="R55" s="135"/>
      <c r="S55" s="135"/>
      <c r="T55" s="135"/>
    </row>
    <row r="56" spans="1:20" s="132" customFormat="1" ht="18" customHeight="1">
      <c r="B56" s="133">
        <f>B55+0.01</f>
        <v>4.0299999999999994</v>
      </c>
      <c r="C56" s="135" t="s">
        <v>57</v>
      </c>
      <c r="D56" s="133">
        <v>9</v>
      </c>
      <c r="E56" s="136" t="s">
        <v>26</v>
      </c>
      <c r="F56" s="137">
        <v>0</v>
      </c>
      <c r="G56" s="137">
        <f>D56*F56</f>
        <v>0</v>
      </c>
      <c r="H56" s="134">
        <f t="shared" si="11"/>
        <v>0</v>
      </c>
      <c r="I56" s="135"/>
      <c r="J56" s="134"/>
      <c r="K56" s="135"/>
      <c r="L56" s="134"/>
      <c r="M56" s="135"/>
      <c r="N56" s="135"/>
      <c r="O56" s="135"/>
      <c r="P56" s="135"/>
      <c r="Q56" s="135"/>
      <c r="R56" s="135"/>
      <c r="S56" s="135"/>
      <c r="T56" s="135"/>
    </row>
    <row r="57" spans="1:20" s="132" customFormat="1" ht="48.95" customHeight="1">
      <c r="B57" s="133">
        <f>B56+0.01</f>
        <v>4.0399999999999991</v>
      </c>
      <c r="C57" s="245" t="s">
        <v>98</v>
      </c>
      <c r="D57" s="150">
        <v>2.4</v>
      </c>
      <c r="E57" s="152" t="s">
        <v>19</v>
      </c>
      <c r="F57" s="153">
        <v>0</v>
      </c>
      <c r="G57" s="153">
        <f>D57*F57</f>
        <v>0</v>
      </c>
      <c r="H57" s="134">
        <f t="shared" si="11"/>
        <v>0</v>
      </c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1:20" s="132" customFormat="1" ht="18" customHeight="1">
      <c r="B58" s="133">
        <f>B57+0.01</f>
        <v>4.0499999999999989</v>
      </c>
      <c r="C58" s="135" t="s">
        <v>51</v>
      </c>
      <c r="D58" s="133">
        <v>1</v>
      </c>
      <c r="E58" s="136" t="s">
        <v>33</v>
      </c>
      <c r="F58" s="137">
        <v>0</v>
      </c>
      <c r="G58" s="137">
        <f>D58*F58</f>
        <v>0</v>
      </c>
      <c r="H58" s="134">
        <f t="shared" si="11"/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1:20" s="132" customFormat="1" ht="18" customHeight="1" thickBot="1">
      <c r="B59" s="142"/>
      <c r="C59" s="143"/>
      <c r="D59" s="142"/>
      <c r="E59" s="144"/>
      <c r="F59" s="145"/>
      <c r="G59" s="145"/>
      <c r="H59" s="146"/>
      <c r="I59" s="135"/>
      <c r="J59" s="134"/>
      <c r="K59" s="135"/>
      <c r="L59" s="134"/>
      <c r="M59" s="135"/>
      <c r="N59" s="135"/>
      <c r="O59" s="135"/>
      <c r="P59" s="135"/>
      <c r="Q59" s="135"/>
      <c r="R59" s="135"/>
      <c r="S59" s="135"/>
      <c r="T59" s="135"/>
    </row>
    <row r="60" spans="1:20" s="132" customFormat="1" ht="18" customHeight="1" thickTop="1" thickBot="1">
      <c r="B60" s="115"/>
      <c r="C60" s="116"/>
      <c r="D60" s="115"/>
      <c r="E60" s="117"/>
      <c r="F60" s="118"/>
      <c r="G60" s="118"/>
      <c r="H60" s="119">
        <f>SUM(G54:G59)</f>
        <v>0</v>
      </c>
      <c r="I60" s="135"/>
      <c r="J60" s="134"/>
      <c r="K60" s="135"/>
      <c r="L60" s="134"/>
      <c r="M60" s="135"/>
      <c r="N60" s="135"/>
      <c r="O60" s="135"/>
      <c r="P60" s="135"/>
      <c r="Q60" s="135"/>
      <c r="R60" s="135"/>
      <c r="S60" s="135"/>
      <c r="T60" s="135"/>
    </row>
    <row r="61" spans="1:20" s="24" customFormat="1" ht="18.75" customHeight="1" thickTop="1">
      <c r="B61" s="36"/>
      <c r="C61" s="129"/>
      <c r="D61" s="36"/>
      <c r="E61" s="35"/>
      <c r="F61" s="48"/>
      <c r="G61" s="48"/>
      <c r="H61" s="49"/>
      <c r="I61" s="46"/>
      <c r="J61" s="22"/>
      <c r="K61" s="50"/>
      <c r="L61" s="49"/>
      <c r="M61" s="50"/>
      <c r="N61" s="50"/>
      <c r="O61" s="50"/>
      <c r="P61" s="50"/>
      <c r="Q61" s="50"/>
      <c r="R61" s="50"/>
      <c r="S61" s="50"/>
      <c r="T61" s="50"/>
    </row>
    <row r="62" spans="1:20" s="24" customFormat="1" ht="15.75" customHeight="1" thickBot="1">
      <c r="B62" s="36"/>
      <c r="C62" s="44"/>
      <c r="D62" s="36"/>
      <c r="E62" s="35"/>
      <c r="F62" s="48"/>
      <c r="G62" s="48"/>
      <c r="H62" s="49"/>
      <c r="I62" s="46"/>
      <c r="J62" s="22"/>
      <c r="K62" s="50"/>
      <c r="L62" s="49"/>
      <c r="M62" s="50"/>
      <c r="N62" s="50"/>
      <c r="O62" s="50"/>
      <c r="P62" s="50"/>
      <c r="Q62" s="50"/>
      <c r="R62" s="50"/>
      <c r="S62" s="50"/>
      <c r="T62" s="50"/>
    </row>
    <row r="63" spans="1:20" s="10" customFormat="1" ht="20.100000000000001" customHeight="1" thickBot="1">
      <c r="A63" s="24"/>
      <c r="B63" s="51"/>
      <c r="C63" s="52" t="s">
        <v>1</v>
      </c>
      <c r="D63" s="53"/>
      <c r="E63" s="54"/>
      <c r="F63" s="71"/>
      <c r="G63" s="55"/>
      <c r="H63" s="56">
        <f>+H60+H50++H36+H25</f>
        <v>0</v>
      </c>
      <c r="I63" s="25"/>
      <c r="J63" s="63"/>
      <c r="K63" s="63"/>
    </row>
    <row r="64" spans="1:20" s="10" customFormat="1" ht="14.25" customHeight="1" thickBot="1">
      <c r="A64" s="24"/>
      <c r="B64" s="36"/>
      <c r="C64" s="102"/>
      <c r="D64" s="36"/>
      <c r="E64" s="47"/>
      <c r="F64" s="45"/>
      <c r="G64" s="43"/>
      <c r="H64" s="45"/>
      <c r="I64" s="25"/>
    </row>
    <row r="65" spans="1:16" s="10" customFormat="1" ht="23.1" customHeight="1" thickBot="1">
      <c r="A65" s="24"/>
      <c r="B65" s="103">
        <v>5</v>
      </c>
      <c r="C65" s="104" t="s">
        <v>2</v>
      </c>
      <c r="D65" s="105"/>
      <c r="E65" s="106" t="s">
        <v>3</v>
      </c>
      <c r="F65" s="107"/>
      <c r="G65" s="107"/>
      <c r="H65" s="108">
        <f>SUM(G67:G73)</f>
        <v>0</v>
      </c>
      <c r="I65" s="25"/>
      <c r="J65" s="63"/>
    </row>
    <row r="66" spans="1:16" s="10" customFormat="1" ht="14.25" customHeight="1">
      <c r="A66" s="24"/>
      <c r="B66" s="123"/>
      <c r="C66" s="50"/>
      <c r="D66" s="123"/>
      <c r="E66" s="80"/>
      <c r="F66" s="81"/>
      <c r="G66" s="81"/>
      <c r="H66" s="81"/>
      <c r="I66" s="25"/>
      <c r="J66" s="63"/>
    </row>
    <row r="67" spans="1:16" s="10" customFormat="1" ht="20.100000000000001" customHeight="1">
      <c r="A67" s="24"/>
      <c r="B67" s="36">
        <f>B65+0.01</f>
        <v>5.01</v>
      </c>
      <c r="C67" s="46" t="s">
        <v>155</v>
      </c>
      <c r="D67" s="36">
        <v>10</v>
      </c>
      <c r="E67" s="57" t="s">
        <v>3</v>
      </c>
      <c r="F67" s="45"/>
      <c r="G67" s="45">
        <f>H63*D67/100</f>
        <v>0</v>
      </c>
      <c r="H67" s="45"/>
      <c r="I67" s="8"/>
    </row>
    <row r="68" spans="1:16" ht="20.100000000000001" customHeight="1">
      <c r="B68" s="36">
        <f>B67+0.01</f>
        <v>5.0199999999999996</v>
      </c>
      <c r="C68" s="46" t="s">
        <v>17</v>
      </c>
      <c r="D68" s="36">
        <v>3.5</v>
      </c>
      <c r="E68" s="57" t="s">
        <v>3</v>
      </c>
      <c r="F68" s="45"/>
      <c r="G68" s="45">
        <f>H63*D68/100</f>
        <v>0</v>
      </c>
      <c r="H68" s="45"/>
      <c r="I68" s="8"/>
      <c r="K68" s="33"/>
    </row>
    <row r="69" spans="1:16" ht="20.100000000000001" customHeight="1">
      <c r="B69" s="36">
        <f>B68+0.01</f>
        <v>5.0299999999999994</v>
      </c>
      <c r="C69" s="46" t="s">
        <v>11</v>
      </c>
      <c r="D69" s="36">
        <v>4</v>
      </c>
      <c r="E69" s="57" t="s">
        <v>3</v>
      </c>
      <c r="F69" s="45"/>
      <c r="G69" s="45">
        <f>H63*D69/100</f>
        <v>0</v>
      </c>
      <c r="H69" s="45"/>
      <c r="I69" s="8"/>
      <c r="K69" s="33"/>
    </row>
    <row r="70" spans="1:16" ht="20.100000000000001" customHeight="1">
      <c r="B70" s="36">
        <f>B69+0.01</f>
        <v>5.0399999999999991</v>
      </c>
      <c r="C70" s="46" t="s">
        <v>12</v>
      </c>
      <c r="D70" s="36">
        <v>2.5</v>
      </c>
      <c r="E70" s="57" t="s">
        <v>3</v>
      </c>
      <c r="F70" s="45"/>
      <c r="G70" s="45">
        <f>H63*D70/100</f>
        <v>0</v>
      </c>
      <c r="H70" s="45"/>
      <c r="I70" s="8"/>
      <c r="K70" s="33"/>
    </row>
    <row r="71" spans="1:16" ht="20.100000000000001" customHeight="1">
      <c r="B71" s="36">
        <f>B70+0.01</f>
        <v>5.0499999999999989</v>
      </c>
      <c r="C71" s="46" t="s">
        <v>146</v>
      </c>
      <c r="D71" s="36">
        <v>2</v>
      </c>
      <c r="E71" s="57" t="s">
        <v>3</v>
      </c>
      <c r="F71" s="45"/>
      <c r="G71" s="45">
        <f>H63*D71/100</f>
        <v>0</v>
      </c>
      <c r="H71" s="45"/>
      <c r="I71" s="8"/>
      <c r="K71" s="33"/>
    </row>
    <row r="72" spans="1:16" s="95" customFormat="1" ht="20.100000000000001" customHeight="1">
      <c r="A72" s="1"/>
      <c r="B72" s="36">
        <f>B71+0.01</f>
        <v>5.0599999999999987</v>
      </c>
      <c r="C72" s="46" t="s">
        <v>149</v>
      </c>
      <c r="D72" s="36">
        <v>18</v>
      </c>
      <c r="E72" s="57" t="s">
        <v>3</v>
      </c>
      <c r="F72" s="45"/>
      <c r="G72" s="45">
        <f>G67*D72/100</f>
        <v>0</v>
      </c>
      <c r="H72" s="48"/>
      <c r="I72" s="46"/>
      <c r="J72" s="65"/>
      <c r="K72" s="65"/>
      <c r="L72" s="1"/>
      <c r="M72" s="1"/>
      <c r="N72" s="1"/>
      <c r="O72" s="1"/>
      <c r="P72" s="1"/>
    </row>
    <row r="73" spans="1:16" s="95" customFormat="1" ht="15.75" thickBot="1">
      <c r="A73" s="1"/>
      <c r="B73" s="36"/>
      <c r="C73" s="46"/>
      <c r="D73" s="36"/>
      <c r="E73" s="82"/>
      <c r="F73" s="48"/>
      <c r="G73" s="48"/>
      <c r="H73" s="48"/>
      <c r="I73" s="46"/>
      <c r="J73" s="65"/>
      <c r="K73" s="65"/>
      <c r="L73" s="1"/>
      <c r="M73" s="1"/>
      <c r="N73" s="1"/>
      <c r="O73" s="1"/>
      <c r="P73" s="1"/>
    </row>
    <row r="74" spans="1:16" ht="29.1" customHeight="1" thickBot="1">
      <c r="B74" s="2" t="s">
        <v>15</v>
      </c>
      <c r="C74" s="3" t="s">
        <v>16</v>
      </c>
      <c r="D74" s="4"/>
      <c r="E74" s="5"/>
      <c r="F74" s="6"/>
      <c r="G74" s="6" t="s">
        <v>0</v>
      </c>
      <c r="H74" s="7">
        <f>H63+H65</f>
        <v>0</v>
      </c>
      <c r="I74" s="8"/>
      <c r="K74" s="11"/>
    </row>
    <row r="75" spans="1:16" ht="16.5" thickBot="1">
      <c r="B75" s="11"/>
      <c r="C75" s="97"/>
      <c r="D75" s="43"/>
      <c r="E75" s="47"/>
      <c r="F75" s="45"/>
      <c r="G75" s="11"/>
      <c r="H75" s="11"/>
      <c r="I75" s="8"/>
      <c r="J75" s="9"/>
    </row>
    <row r="76" spans="1:16" ht="27.95" customHeight="1" thickBot="1">
      <c r="B76" s="12" t="s">
        <v>15</v>
      </c>
      <c r="C76" s="91"/>
      <c r="D76" s="13"/>
      <c r="E76" s="14"/>
      <c r="F76" s="15"/>
      <c r="G76" s="15"/>
      <c r="H76" s="16">
        <f>H74/47.2</f>
        <v>0</v>
      </c>
      <c r="I76" s="8"/>
      <c r="J76" s="9"/>
    </row>
    <row r="77" spans="1:16" ht="15.75">
      <c r="C77" s="98"/>
      <c r="D77" s="8"/>
      <c r="E77" s="8"/>
      <c r="F77" s="72"/>
      <c r="G77" s="8"/>
      <c r="H77" s="8"/>
      <c r="I77" s="8"/>
      <c r="J77" s="9"/>
    </row>
    <row r="78" spans="1:16" ht="15" customHeight="1">
      <c r="B78" s="315"/>
      <c r="C78" s="315"/>
      <c r="D78" s="315"/>
      <c r="E78" s="315"/>
      <c r="F78" s="315"/>
      <c r="G78" s="315"/>
      <c r="H78" s="315"/>
      <c r="I78" s="8"/>
      <c r="J78" s="9"/>
    </row>
    <row r="79" spans="1:16">
      <c r="B79" s="315"/>
      <c r="C79" s="315"/>
      <c r="D79" s="315"/>
      <c r="E79" s="315"/>
      <c r="F79" s="315"/>
      <c r="G79" s="315"/>
      <c r="H79" s="315"/>
      <c r="I79" s="8"/>
      <c r="J79" s="9"/>
    </row>
    <row r="80" spans="1:16">
      <c r="A80" s="46"/>
      <c r="B80" s="315"/>
      <c r="C80" s="315"/>
      <c r="D80" s="315"/>
      <c r="E80" s="315"/>
      <c r="F80" s="315"/>
      <c r="G80" s="315"/>
      <c r="H80" s="315"/>
      <c r="I80" s="8"/>
      <c r="J80" s="9"/>
    </row>
    <row r="81" spans="1:11" ht="15.75">
      <c r="A81" s="46"/>
      <c r="B81" s="17"/>
      <c r="C81" s="46"/>
      <c r="D81" s="19"/>
      <c r="E81" s="19"/>
      <c r="F81" s="66"/>
      <c r="G81" s="19"/>
      <c r="H81" s="20"/>
      <c r="I81" s="8"/>
      <c r="J81" s="9"/>
    </row>
    <row r="82" spans="1:11" ht="15.75">
      <c r="A82" s="46"/>
      <c r="B82" s="123"/>
      <c r="C82" s="18"/>
      <c r="D82" s="123"/>
      <c r="E82" s="80"/>
      <c r="F82" s="69"/>
      <c r="G82" s="81"/>
      <c r="H82" s="49"/>
      <c r="I82" s="25"/>
      <c r="J82" s="9"/>
    </row>
    <row r="83" spans="1:11" ht="16.350000000000001" customHeight="1">
      <c r="A83" s="46"/>
      <c r="B83" s="36"/>
      <c r="C83" s="50"/>
      <c r="D83" s="36"/>
      <c r="E83" s="35"/>
      <c r="F83" s="79"/>
      <c r="G83" s="48"/>
      <c r="H83" s="22"/>
      <c r="I83" s="10"/>
      <c r="J83" s="9"/>
    </row>
    <row r="84" spans="1:11" ht="17.100000000000001" customHeight="1">
      <c r="A84" s="46"/>
      <c r="B84" s="36"/>
      <c r="C84" s="46"/>
      <c r="D84" s="36"/>
      <c r="E84" s="35"/>
      <c r="F84" s="70"/>
      <c r="G84" s="48"/>
      <c r="H84" s="22"/>
      <c r="I84" s="10"/>
      <c r="J84" s="9"/>
    </row>
    <row r="85" spans="1:11" ht="15.6" customHeight="1">
      <c r="A85" s="46"/>
      <c r="B85" s="36"/>
      <c r="C85" s="1"/>
      <c r="D85" s="36"/>
      <c r="E85" s="35"/>
      <c r="F85" s="70"/>
      <c r="G85" s="48"/>
      <c r="H85" s="22"/>
      <c r="I85" s="10"/>
      <c r="J85" s="9"/>
    </row>
    <row r="86" spans="1:11" ht="15.75">
      <c r="A86" s="46"/>
      <c r="B86" s="36"/>
      <c r="C86" s="1"/>
      <c r="D86" s="19"/>
      <c r="E86" s="35"/>
      <c r="F86" s="70"/>
      <c r="G86" s="48"/>
      <c r="H86" s="22"/>
      <c r="I86" s="10"/>
      <c r="J86" s="9"/>
    </row>
    <row r="87" spans="1:11" ht="15.75">
      <c r="A87" s="46"/>
      <c r="B87" s="75"/>
      <c r="C87" s="1"/>
      <c r="D87" s="19"/>
      <c r="E87" s="19"/>
      <c r="F87" s="66"/>
      <c r="G87" s="19"/>
      <c r="H87" s="21"/>
      <c r="I87" s="10"/>
      <c r="J87" s="8"/>
      <c r="K87" s="8"/>
    </row>
    <row r="88" spans="1:11" ht="15.75">
      <c r="A88" s="46"/>
      <c r="B88" s="75"/>
      <c r="C88" s="75"/>
      <c r="D88" s="19"/>
      <c r="E88" s="19"/>
      <c r="F88" s="66"/>
      <c r="G88" s="19"/>
      <c r="H88" s="21"/>
      <c r="I88" s="10"/>
      <c r="J88" s="8"/>
      <c r="K88" s="8"/>
    </row>
    <row r="89" spans="1:11" ht="15.75">
      <c r="A89" s="46"/>
      <c r="B89" s="75"/>
      <c r="C89" s="75"/>
      <c r="D89" s="124"/>
      <c r="E89" s="19"/>
      <c r="F89" s="66"/>
      <c r="G89" s="19"/>
      <c r="H89" s="21"/>
      <c r="I89" s="10"/>
      <c r="J89" s="8"/>
      <c r="K89" s="8"/>
    </row>
    <row r="90" spans="1:11" ht="15.75">
      <c r="A90" s="46"/>
      <c r="B90" s="75"/>
      <c r="C90" s="75"/>
      <c r="D90" s="19"/>
      <c r="E90" s="94"/>
      <c r="F90" s="76"/>
      <c r="G90" s="76"/>
      <c r="H90" s="21"/>
      <c r="I90" s="10"/>
      <c r="J90" s="8"/>
      <c r="K90" s="8"/>
    </row>
    <row r="91" spans="1:11" ht="20.25">
      <c r="A91" s="46"/>
      <c r="B91" s="17"/>
      <c r="C91" s="75"/>
      <c r="D91" s="93"/>
      <c r="E91" s="19"/>
      <c r="F91" s="66"/>
      <c r="G91" s="19"/>
      <c r="H91" s="20"/>
      <c r="I91" s="10"/>
      <c r="J91" s="8"/>
      <c r="K91" s="8"/>
    </row>
    <row r="92" spans="1:11" ht="15.6" customHeight="1">
      <c r="A92" s="50"/>
      <c r="B92" s="93"/>
      <c r="C92" s="18"/>
      <c r="D92" s="93"/>
      <c r="E92" s="93"/>
      <c r="F92" s="93"/>
      <c r="G92" s="93"/>
      <c r="H92" s="93"/>
      <c r="I92" s="24"/>
      <c r="J92" s="8"/>
      <c r="K92" s="8"/>
    </row>
    <row r="93" spans="1:11" ht="15.6" customHeight="1">
      <c r="A93" s="46"/>
      <c r="B93" s="93"/>
      <c r="C93" s="93"/>
      <c r="D93" s="27"/>
      <c r="E93" s="93"/>
      <c r="F93" s="93"/>
      <c r="G93" s="93"/>
      <c r="H93" s="93"/>
      <c r="I93" s="24"/>
      <c r="J93" s="8"/>
      <c r="K93" s="8"/>
    </row>
    <row r="94" spans="1:11" ht="20.25">
      <c r="A94" s="46"/>
      <c r="B94" s="17"/>
      <c r="C94" s="93"/>
      <c r="D94" s="78"/>
      <c r="E94" s="28"/>
      <c r="F94" s="67"/>
      <c r="G94" s="27"/>
      <c r="H94" s="20"/>
      <c r="I94" s="10"/>
      <c r="J94" s="8"/>
      <c r="K94" s="8"/>
    </row>
    <row r="95" spans="1:11" ht="15.75">
      <c r="A95" s="50"/>
      <c r="B95" s="124"/>
      <c r="C95" s="26"/>
      <c r="D95" s="36"/>
      <c r="E95" s="19"/>
      <c r="F95" s="78"/>
      <c r="G95" s="78"/>
      <c r="H95" s="21"/>
      <c r="I95" s="10"/>
      <c r="J95" s="8"/>
      <c r="K95" s="8"/>
    </row>
    <row r="96" spans="1:11" ht="15.75">
      <c r="A96" s="46"/>
      <c r="B96" s="22"/>
      <c r="C96" s="19"/>
      <c r="D96" s="36"/>
      <c r="E96" s="35"/>
      <c r="F96" s="69"/>
      <c r="G96" s="46"/>
      <c r="H96" s="46"/>
      <c r="I96" s="10"/>
      <c r="J96" s="8"/>
      <c r="K96" s="8"/>
    </row>
    <row r="97" spans="1:11" ht="15.75">
      <c r="A97" s="46"/>
      <c r="B97" s="22"/>
      <c r="C97" s="46"/>
      <c r="D97" s="36"/>
      <c r="E97" s="35"/>
      <c r="F97" s="69"/>
      <c r="G97" s="35"/>
      <c r="H97" s="35"/>
      <c r="I97" s="10"/>
      <c r="J97" s="8"/>
      <c r="K97" s="8"/>
    </row>
    <row r="98" spans="1:11" ht="15.75">
      <c r="A98" s="46"/>
      <c r="B98" s="123"/>
      <c r="C98" s="35"/>
      <c r="D98" s="36"/>
      <c r="E98" s="35"/>
      <c r="F98" s="48"/>
      <c r="G98" s="48"/>
      <c r="H98" s="49"/>
      <c r="I98" s="10"/>
      <c r="J98" s="8"/>
      <c r="K98" s="8"/>
    </row>
    <row r="99" spans="1:11" ht="15.75">
      <c r="A99" s="46"/>
      <c r="B99" s="36"/>
      <c r="C99" s="50"/>
      <c r="D99" s="36"/>
      <c r="E99" s="35"/>
      <c r="F99" s="79"/>
      <c r="G99" s="48"/>
      <c r="H99" s="22"/>
      <c r="I99" s="10"/>
      <c r="J99" s="8"/>
      <c r="K99" s="8"/>
    </row>
    <row r="100" spans="1:11" ht="15.75">
      <c r="A100" s="46"/>
      <c r="B100" s="36"/>
      <c r="C100" s="46"/>
      <c r="D100" s="36"/>
      <c r="E100" s="35"/>
      <c r="F100" s="79"/>
      <c r="G100" s="48"/>
      <c r="H100" s="22"/>
      <c r="I100" s="10"/>
      <c r="J100" s="8"/>
      <c r="K100" s="8"/>
    </row>
    <row r="101" spans="1:11" ht="15.75">
      <c r="A101" s="46"/>
      <c r="B101" s="36"/>
      <c r="C101" s="46"/>
      <c r="D101" s="36"/>
      <c r="E101" s="35"/>
      <c r="F101" s="79"/>
      <c r="G101" s="48"/>
      <c r="H101" s="22"/>
      <c r="I101" s="10"/>
      <c r="J101" s="8"/>
      <c r="K101" s="8"/>
    </row>
    <row r="102" spans="1:11" ht="15.75">
      <c r="A102" s="46"/>
      <c r="B102" s="36"/>
      <c r="C102" s="46"/>
      <c r="D102" s="36"/>
      <c r="E102" s="35"/>
      <c r="F102" s="79"/>
      <c r="G102" s="48"/>
      <c r="H102" s="22"/>
      <c r="I102" s="10"/>
      <c r="J102" s="8"/>
      <c r="K102" s="8"/>
    </row>
    <row r="103" spans="1:11" ht="15.75">
      <c r="A103" s="46"/>
      <c r="B103" s="36"/>
      <c r="C103" s="46"/>
      <c r="D103" s="36"/>
      <c r="E103" s="35"/>
      <c r="F103" s="79"/>
      <c r="G103" s="48"/>
      <c r="H103" s="22"/>
      <c r="I103" s="10"/>
      <c r="J103" s="8"/>
      <c r="K103" s="8"/>
    </row>
    <row r="104" spans="1:11" ht="15.75">
      <c r="A104" s="46"/>
      <c r="B104" s="36"/>
      <c r="C104" s="46"/>
      <c r="D104" s="36"/>
      <c r="E104" s="35"/>
      <c r="F104" s="79"/>
      <c r="G104" s="79"/>
      <c r="H104" s="22"/>
      <c r="I104" s="10"/>
      <c r="J104" s="8"/>
      <c r="K104" s="8"/>
    </row>
    <row r="105" spans="1:11" ht="15.75">
      <c r="A105" s="46"/>
      <c r="B105" s="36"/>
      <c r="C105" s="46"/>
      <c r="D105" s="36"/>
      <c r="E105" s="35"/>
      <c r="F105" s="48"/>
      <c r="G105" s="48"/>
      <c r="H105" s="22"/>
      <c r="I105" s="10"/>
      <c r="J105" s="8"/>
      <c r="K105" s="8"/>
    </row>
    <row r="106" spans="1:11" ht="15.75">
      <c r="A106" s="46"/>
      <c r="B106" s="36"/>
      <c r="C106" s="46"/>
      <c r="D106" s="36"/>
      <c r="E106" s="35"/>
      <c r="F106" s="79"/>
      <c r="G106" s="48"/>
      <c r="H106" s="22"/>
      <c r="I106" s="10"/>
      <c r="J106" s="11"/>
      <c r="K106" s="8"/>
    </row>
    <row r="107" spans="1:11">
      <c r="A107" s="46"/>
      <c r="B107" s="36"/>
      <c r="C107" s="46"/>
      <c r="D107" s="36"/>
      <c r="E107" s="35"/>
      <c r="F107" s="79"/>
      <c r="G107" s="48"/>
      <c r="H107" s="22"/>
      <c r="J107" s="11"/>
      <c r="K107" s="8"/>
    </row>
    <row r="108" spans="1:11">
      <c r="A108" s="46"/>
      <c r="B108" s="36"/>
      <c r="C108" s="46"/>
      <c r="D108" s="36"/>
      <c r="E108" s="35"/>
      <c r="F108" s="79"/>
      <c r="G108" s="48"/>
      <c r="H108" s="22"/>
      <c r="J108" s="11"/>
      <c r="K108" s="8"/>
    </row>
    <row r="109" spans="1:11" ht="15.6" customHeight="1">
      <c r="A109" s="46"/>
      <c r="B109" s="36"/>
      <c r="C109" s="46"/>
      <c r="D109" s="35"/>
      <c r="E109" s="35"/>
      <c r="F109" s="79"/>
      <c r="G109" s="48"/>
      <c r="H109" s="46"/>
      <c r="J109" s="11"/>
      <c r="K109" s="8"/>
    </row>
    <row r="110" spans="1:11" ht="15.75">
      <c r="A110" s="46"/>
      <c r="B110" s="46"/>
      <c r="C110" s="46"/>
      <c r="D110" s="123"/>
      <c r="E110" s="35"/>
      <c r="F110" s="69"/>
      <c r="G110" s="46"/>
      <c r="H110" s="46"/>
      <c r="J110" s="11"/>
      <c r="K110" s="8"/>
    </row>
    <row r="111" spans="1:11" ht="15.6" customHeight="1">
      <c r="A111" s="46"/>
      <c r="B111" s="123"/>
      <c r="C111" s="46"/>
      <c r="D111" s="36"/>
      <c r="E111" s="80"/>
      <c r="F111" s="81"/>
      <c r="G111" s="123"/>
      <c r="H111" s="81"/>
      <c r="J111" s="11"/>
      <c r="K111" s="8"/>
    </row>
    <row r="112" spans="1:11" ht="15.75">
      <c r="A112" s="46"/>
      <c r="B112" s="36"/>
      <c r="C112" s="50"/>
      <c r="D112" s="123"/>
      <c r="E112" s="35"/>
      <c r="F112" s="48"/>
      <c r="G112" s="36"/>
      <c r="H112" s="48"/>
      <c r="I112" s="11"/>
      <c r="J112" s="11"/>
      <c r="K112" s="8"/>
    </row>
    <row r="113" spans="1:11" ht="15.75">
      <c r="A113" s="46"/>
      <c r="B113" s="123"/>
      <c r="C113" s="46"/>
      <c r="D113" s="36"/>
      <c r="E113" s="80"/>
      <c r="F113" s="81"/>
      <c r="G113" s="81"/>
      <c r="H113" s="81"/>
      <c r="J113" s="11"/>
      <c r="K113" s="8"/>
    </row>
    <row r="114" spans="1:11" ht="15.75">
      <c r="A114" s="46"/>
      <c r="B114" s="36"/>
      <c r="C114" s="50"/>
      <c r="D114" s="36"/>
      <c r="E114" s="82"/>
      <c r="F114" s="48"/>
      <c r="G114" s="48"/>
      <c r="H114" s="48"/>
      <c r="I114" s="10"/>
      <c r="J114" s="11"/>
      <c r="K114" s="8"/>
    </row>
    <row r="115" spans="1:11" ht="15.75">
      <c r="A115" s="46"/>
      <c r="B115" s="36"/>
      <c r="C115" s="46"/>
      <c r="D115" s="36"/>
      <c r="E115" s="82"/>
      <c r="F115" s="48"/>
      <c r="G115" s="48"/>
      <c r="H115" s="48"/>
      <c r="I115" s="10"/>
      <c r="J115" s="11"/>
      <c r="K115" s="8"/>
    </row>
    <row r="116" spans="1:11" ht="15.75">
      <c r="A116" s="46"/>
      <c r="B116" s="36"/>
      <c r="C116" s="46"/>
      <c r="D116" s="36"/>
      <c r="E116" s="82"/>
      <c r="F116" s="48"/>
      <c r="G116" s="48"/>
      <c r="H116" s="48"/>
      <c r="I116" s="10"/>
      <c r="J116" s="11"/>
      <c r="K116" s="8"/>
    </row>
    <row r="117" spans="1:11" ht="21" customHeight="1">
      <c r="A117" s="46"/>
      <c r="B117" s="36"/>
      <c r="C117" s="46"/>
      <c r="D117" s="36"/>
      <c r="E117" s="82"/>
      <c r="F117" s="48"/>
      <c r="G117" s="48"/>
      <c r="H117" s="48"/>
      <c r="I117" s="10"/>
      <c r="J117" s="11"/>
      <c r="K117" s="8"/>
    </row>
    <row r="118" spans="1:11" ht="15.75">
      <c r="A118" s="46"/>
      <c r="B118" s="36"/>
      <c r="C118" s="46"/>
      <c r="D118" s="46"/>
      <c r="E118" s="82"/>
      <c r="F118" s="48"/>
      <c r="G118" s="48"/>
      <c r="H118" s="48"/>
      <c r="I118" s="10"/>
      <c r="J118" s="11"/>
      <c r="K118" s="8"/>
    </row>
    <row r="119" spans="1:11" ht="17.100000000000001" customHeight="1">
      <c r="A119" s="46"/>
      <c r="B119" s="36"/>
      <c r="C119" s="46"/>
      <c r="D119" s="83"/>
      <c r="E119" s="46"/>
      <c r="F119" s="69"/>
      <c r="G119" s="46"/>
      <c r="H119" s="48"/>
      <c r="I119" s="10"/>
      <c r="J119" s="11"/>
      <c r="K119" s="8"/>
    </row>
    <row r="120" spans="1:11" ht="15.75">
      <c r="A120" s="46"/>
      <c r="B120" s="83"/>
      <c r="C120" s="46"/>
      <c r="D120" s="36"/>
      <c r="E120" s="85"/>
      <c r="F120" s="86"/>
      <c r="G120" s="86"/>
      <c r="H120" s="86"/>
      <c r="I120" s="10"/>
      <c r="J120" s="11"/>
      <c r="K120" s="8"/>
    </row>
    <row r="121" spans="1:11" ht="15.75">
      <c r="A121" s="46"/>
      <c r="B121" s="22"/>
      <c r="C121" s="84"/>
      <c r="D121" s="87"/>
      <c r="E121" s="35"/>
      <c r="F121" s="48"/>
      <c r="G121" s="22"/>
      <c r="H121" s="22"/>
      <c r="I121" s="10"/>
      <c r="J121" s="11"/>
      <c r="K121" s="8"/>
    </row>
    <row r="122" spans="1:11" ht="15" customHeight="1">
      <c r="A122" s="46"/>
      <c r="B122" s="87"/>
      <c r="C122" s="46"/>
      <c r="D122" s="46"/>
      <c r="E122" s="89"/>
      <c r="F122" s="90"/>
      <c r="G122" s="90"/>
      <c r="H122" s="90"/>
      <c r="I122" s="10"/>
      <c r="J122" s="11"/>
      <c r="K122" s="8"/>
    </row>
    <row r="123" spans="1:11" ht="15.75">
      <c r="A123" s="46"/>
      <c r="B123" s="22"/>
      <c r="C123" s="88"/>
      <c r="D123" s="122"/>
      <c r="E123" s="46"/>
      <c r="F123" s="69"/>
      <c r="G123" s="46"/>
      <c r="H123" s="46"/>
      <c r="I123" s="10"/>
      <c r="J123" s="11"/>
      <c r="K123" s="8"/>
    </row>
    <row r="124" spans="1:11" ht="15.75">
      <c r="A124" s="46"/>
      <c r="B124" s="303"/>
      <c r="C124" s="46"/>
      <c r="D124" s="122"/>
      <c r="E124" s="122"/>
      <c r="F124" s="122"/>
      <c r="G124" s="303"/>
      <c r="H124" s="304"/>
      <c r="I124" s="10"/>
      <c r="J124" s="11"/>
      <c r="K124" s="8"/>
    </row>
    <row r="125" spans="1:11" ht="15.75">
      <c r="A125" s="46"/>
      <c r="B125" s="303"/>
      <c r="C125" s="122"/>
      <c r="D125" s="35"/>
      <c r="E125" s="122"/>
      <c r="F125" s="122"/>
      <c r="G125" s="303"/>
      <c r="H125" s="305"/>
      <c r="I125" s="10"/>
      <c r="J125" s="11"/>
      <c r="K125" s="8"/>
    </row>
    <row r="126" spans="1:11" ht="15.75">
      <c r="A126" s="46"/>
      <c r="B126" s="22"/>
      <c r="C126" s="122"/>
      <c r="D126" s="35"/>
      <c r="E126" s="35"/>
      <c r="F126" s="69"/>
      <c r="G126" s="46"/>
      <c r="H126" s="46"/>
      <c r="I126" s="10"/>
      <c r="J126" s="11"/>
      <c r="K126" s="8"/>
    </row>
    <row r="127" spans="1:11" ht="15.75">
      <c r="A127" s="46"/>
      <c r="B127" s="22"/>
      <c r="C127" s="46"/>
      <c r="D127" s="35"/>
      <c r="E127" s="35"/>
      <c r="F127" s="69"/>
      <c r="G127" s="46"/>
      <c r="H127" s="46"/>
      <c r="I127" s="10"/>
      <c r="J127" s="11"/>
      <c r="K127" s="8"/>
    </row>
    <row r="128" spans="1:11" ht="15.75">
      <c r="A128" s="46"/>
      <c r="B128" s="22"/>
      <c r="C128" s="46"/>
      <c r="D128" s="35"/>
      <c r="E128" s="35"/>
      <c r="F128" s="69"/>
      <c r="G128" s="46"/>
      <c r="H128" s="46"/>
      <c r="I128" s="10"/>
      <c r="J128" s="11"/>
      <c r="K128" s="8"/>
    </row>
    <row r="129" spans="1:11" ht="15.75">
      <c r="A129" s="46"/>
      <c r="B129" s="22"/>
      <c r="C129" s="46"/>
      <c r="D129" s="35"/>
      <c r="E129" s="35"/>
      <c r="F129" s="69"/>
      <c r="G129" s="46"/>
      <c r="H129" s="46"/>
      <c r="I129" s="10"/>
      <c r="J129" s="11"/>
      <c r="K129" s="8"/>
    </row>
    <row r="130" spans="1:11" ht="15.75">
      <c r="A130" s="46"/>
      <c r="B130" s="22"/>
      <c r="C130" s="46"/>
      <c r="D130" s="35"/>
      <c r="E130" s="35"/>
      <c r="F130" s="69"/>
      <c r="G130" s="46"/>
      <c r="H130" s="46"/>
      <c r="I130" s="10"/>
      <c r="J130" s="11"/>
      <c r="K130" s="8"/>
    </row>
    <row r="131" spans="1:11" ht="15.75">
      <c r="A131" s="46"/>
      <c r="B131" s="22"/>
      <c r="C131" s="46"/>
      <c r="D131" s="35"/>
      <c r="E131" s="35"/>
      <c r="F131" s="69"/>
      <c r="G131" s="46"/>
      <c r="H131" s="46"/>
      <c r="I131" s="10"/>
      <c r="J131" s="11"/>
      <c r="K131" s="8"/>
    </row>
    <row r="132" spans="1:11">
      <c r="A132" s="46"/>
      <c r="B132" s="22"/>
      <c r="C132" s="46"/>
      <c r="D132" s="35"/>
      <c r="E132" s="35"/>
      <c r="F132" s="69"/>
      <c r="G132" s="46"/>
      <c r="H132" s="46"/>
      <c r="J132" s="11"/>
      <c r="K132" s="8"/>
    </row>
    <row r="133" spans="1:11">
      <c r="A133" s="46"/>
      <c r="B133" s="22"/>
      <c r="C133" s="46"/>
      <c r="D133" s="35"/>
      <c r="E133" s="35"/>
      <c r="F133" s="69"/>
      <c r="G133" s="46"/>
      <c r="H133" s="46"/>
      <c r="J133" s="11"/>
      <c r="K133" s="8"/>
    </row>
    <row r="134" spans="1:11">
      <c r="A134" s="46"/>
      <c r="B134" s="22"/>
      <c r="C134" s="46"/>
      <c r="D134" s="35"/>
      <c r="E134" s="35"/>
      <c r="F134" s="69"/>
      <c r="G134" s="46"/>
      <c r="H134" s="46"/>
      <c r="J134" s="11"/>
      <c r="K134" s="8"/>
    </row>
    <row r="135" spans="1:11">
      <c r="A135" s="46"/>
      <c r="B135" s="22"/>
      <c r="C135" s="46"/>
      <c r="D135" s="35"/>
      <c r="E135" s="35"/>
      <c r="F135" s="69"/>
      <c r="G135" s="46"/>
      <c r="H135" s="46"/>
      <c r="J135" s="11"/>
      <c r="K135" s="8"/>
    </row>
    <row r="136" spans="1:11">
      <c r="A136" s="46"/>
      <c r="B136" s="22"/>
      <c r="C136" s="46"/>
      <c r="D136" s="35"/>
      <c r="E136" s="35"/>
      <c r="F136" s="69"/>
      <c r="G136" s="46"/>
      <c r="H136" s="46"/>
      <c r="J136" s="11"/>
      <c r="K136" s="8"/>
    </row>
    <row r="137" spans="1:11">
      <c r="A137" s="46"/>
      <c r="B137" s="22"/>
      <c r="C137" s="46"/>
      <c r="D137" s="35"/>
      <c r="E137" s="35"/>
      <c r="F137" s="69"/>
      <c r="G137" s="46"/>
      <c r="H137" s="46"/>
      <c r="J137" s="11"/>
      <c r="K137" s="8"/>
    </row>
    <row r="138" spans="1:11" ht="15.6" customHeight="1">
      <c r="A138" s="46"/>
      <c r="B138" s="22"/>
      <c r="C138" s="46"/>
      <c r="D138" s="35"/>
      <c r="E138" s="35"/>
      <c r="F138" s="69"/>
      <c r="G138" s="46"/>
      <c r="H138" s="46"/>
      <c r="J138" s="11"/>
      <c r="K138" s="8"/>
    </row>
    <row r="139" spans="1:11">
      <c r="A139" s="46"/>
      <c r="B139" s="22"/>
      <c r="C139" s="46"/>
      <c r="D139" s="35"/>
      <c r="E139" s="35"/>
      <c r="F139" s="69"/>
      <c r="G139" s="46"/>
      <c r="H139" s="46"/>
      <c r="J139" s="11"/>
      <c r="K139" s="8"/>
    </row>
    <row r="140" spans="1:11">
      <c r="A140" s="46"/>
      <c r="B140" s="22"/>
      <c r="C140" s="46"/>
      <c r="D140" s="35"/>
      <c r="E140" s="35"/>
      <c r="F140" s="69"/>
      <c r="G140" s="46"/>
      <c r="H140" s="46"/>
      <c r="J140" s="11"/>
      <c r="K140" s="8"/>
    </row>
    <row r="141" spans="1:11">
      <c r="A141" s="46"/>
      <c r="B141" s="22"/>
      <c r="C141" s="46"/>
      <c r="D141" s="35"/>
      <c r="E141" s="35"/>
      <c r="F141" s="69"/>
      <c r="G141" s="46"/>
      <c r="H141" s="46"/>
      <c r="J141" s="11"/>
      <c r="K141" s="8"/>
    </row>
    <row r="142" spans="1:11">
      <c r="A142" s="46"/>
      <c r="B142" s="22"/>
      <c r="C142" s="46"/>
      <c r="D142" s="35"/>
      <c r="E142" s="35"/>
      <c r="F142" s="69"/>
      <c r="G142" s="46"/>
      <c r="H142" s="46"/>
      <c r="J142" s="11"/>
      <c r="K142" s="8"/>
    </row>
    <row r="143" spans="1:11">
      <c r="A143" s="46"/>
      <c r="B143" s="22"/>
      <c r="C143" s="46"/>
      <c r="D143" s="35"/>
      <c r="E143" s="35"/>
      <c r="F143" s="69"/>
      <c r="G143" s="46"/>
      <c r="H143" s="46"/>
      <c r="J143" s="11"/>
      <c r="K143" s="8"/>
    </row>
    <row r="144" spans="1:11">
      <c r="A144" s="46"/>
      <c r="B144" s="22"/>
      <c r="C144" s="46"/>
      <c r="D144" s="35"/>
      <c r="E144" s="35"/>
      <c r="F144" s="69"/>
      <c r="G144" s="46"/>
      <c r="H144" s="46"/>
      <c r="J144" s="11"/>
      <c r="K144" s="8"/>
    </row>
    <row r="145" spans="1:11">
      <c r="A145" s="46"/>
      <c r="B145" s="22"/>
      <c r="C145" s="46"/>
      <c r="D145" s="35"/>
      <c r="E145" s="35"/>
      <c r="F145" s="69"/>
      <c r="G145" s="46"/>
      <c r="H145" s="46"/>
      <c r="J145" s="11"/>
      <c r="K145" s="8"/>
    </row>
    <row r="146" spans="1:11">
      <c r="A146" s="46"/>
      <c r="B146" s="22"/>
      <c r="C146" s="46"/>
      <c r="E146" s="35"/>
      <c r="F146" s="69"/>
      <c r="G146" s="46"/>
      <c r="H146" s="46"/>
      <c r="J146" s="11"/>
      <c r="K146" s="8"/>
    </row>
    <row r="147" spans="1:11">
      <c r="C147" s="46"/>
      <c r="J147" s="11"/>
      <c r="K147" s="8"/>
    </row>
    <row r="148" spans="1:11">
      <c r="J148" s="11"/>
      <c r="K148" s="8"/>
    </row>
    <row r="149" spans="1:11">
      <c r="J149" s="11"/>
      <c r="K149" s="8"/>
    </row>
    <row r="150" spans="1:11">
      <c r="J150" s="11"/>
      <c r="K150" s="8"/>
    </row>
    <row r="151" spans="1:11">
      <c r="J151" s="11"/>
      <c r="K151" s="8"/>
    </row>
    <row r="152" spans="1:11">
      <c r="J152" s="11"/>
      <c r="K152" s="8"/>
    </row>
    <row r="153" spans="1:11">
      <c r="J153" s="11"/>
      <c r="K153" s="8"/>
    </row>
    <row r="154" spans="1:11">
      <c r="J154" s="11"/>
      <c r="K154" s="8"/>
    </row>
    <row r="155" spans="1:11">
      <c r="J155" s="11"/>
      <c r="K155" s="8"/>
    </row>
    <row r="156" spans="1:11">
      <c r="I156" s="8"/>
      <c r="J156" s="11"/>
      <c r="K156" s="8"/>
    </row>
    <row r="157" spans="1:11">
      <c r="I157" s="8"/>
      <c r="J157" s="11"/>
      <c r="K157" s="8"/>
    </row>
    <row r="158" spans="1:11">
      <c r="I158" s="8"/>
      <c r="J158" s="11"/>
      <c r="K158" s="8"/>
    </row>
    <row r="159" spans="1:11">
      <c r="I159" s="8"/>
    </row>
    <row r="160" spans="1:11">
      <c r="I160" s="8"/>
    </row>
    <row r="161" spans="1:20" s="61" customFormat="1" ht="19.350000000000001" customHeight="1">
      <c r="A161" s="58"/>
      <c r="B161" s="33"/>
      <c r="C161" s="9"/>
      <c r="D161" s="34"/>
      <c r="E161" s="34"/>
      <c r="F161" s="68"/>
      <c r="G161" s="9"/>
      <c r="H161" s="9"/>
      <c r="I161" s="59"/>
      <c r="J161" s="60"/>
    </row>
    <row r="162" spans="1:20" ht="15.75">
      <c r="I162" s="25"/>
    </row>
    <row r="163" spans="1:20" s="61" customFormat="1" ht="26.1" customHeight="1">
      <c r="A163" s="58"/>
      <c r="B163" s="33"/>
      <c r="C163" s="9"/>
      <c r="D163" s="34"/>
      <c r="E163" s="34"/>
      <c r="F163" s="68"/>
      <c r="G163" s="9"/>
      <c r="H163" s="9"/>
      <c r="I163" s="62"/>
      <c r="J163" s="60"/>
      <c r="K163" s="63"/>
    </row>
    <row r="164" spans="1:20">
      <c r="I164" s="8"/>
    </row>
    <row r="165" spans="1:20" s="61" customFormat="1" ht="22.35" customHeight="1">
      <c r="A165" s="58"/>
      <c r="B165" s="33"/>
      <c r="C165" s="9"/>
      <c r="D165" s="34"/>
      <c r="E165" s="34"/>
      <c r="F165" s="68"/>
      <c r="G165" s="9"/>
      <c r="H165" s="9"/>
      <c r="I165" s="64"/>
      <c r="J165" s="60"/>
    </row>
    <row r="166" spans="1:20">
      <c r="I166" s="46"/>
    </row>
    <row r="167" spans="1:20" ht="24" customHeight="1">
      <c r="I167" s="46"/>
    </row>
    <row r="168" spans="1:20">
      <c r="I168" s="46"/>
    </row>
    <row r="169" spans="1:20">
      <c r="I169" s="46"/>
    </row>
    <row r="170" spans="1:20">
      <c r="I170" s="46"/>
    </row>
    <row r="171" spans="1:20" s="33" customFormat="1" ht="15.75">
      <c r="A171" s="1"/>
      <c r="C171" s="9"/>
      <c r="D171" s="34"/>
      <c r="E171" s="34"/>
      <c r="F171" s="68"/>
      <c r="G171" s="9"/>
      <c r="H171" s="9"/>
      <c r="I171" s="25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s="33" customFormat="1" ht="5.0999999999999996" customHeight="1">
      <c r="A172" s="1"/>
      <c r="C172" s="9"/>
      <c r="D172" s="34"/>
      <c r="E172" s="34"/>
      <c r="F172" s="68"/>
      <c r="G172" s="9"/>
      <c r="H172" s="9"/>
      <c r="I172" s="8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s="33" customFormat="1">
      <c r="A173" s="1"/>
      <c r="C173" s="9"/>
      <c r="D173" s="34"/>
      <c r="E173" s="34"/>
      <c r="F173" s="68"/>
      <c r="G173" s="9"/>
      <c r="H173" s="9"/>
      <c r="I173" s="8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s="33" customFormat="1">
      <c r="A174" s="1"/>
      <c r="C174" s="9"/>
      <c r="D174" s="34"/>
      <c r="E174" s="34"/>
      <c r="F174" s="68"/>
      <c r="G174" s="9"/>
      <c r="H174" s="9"/>
      <c r="I174" s="8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s="33" customFormat="1" ht="15.75">
      <c r="A175" s="1"/>
      <c r="C175" s="9"/>
      <c r="D175" s="34"/>
      <c r="E175" s="34"/>
      <c r="F175" s="68"/>
      <c r="G175" s="9"/>
      <c r="H175" s="9"/>
      <c r="I175" s="25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s="33" customFormat="1">
      <c r="A176" s="1"/>
      <c r="C176" s="9"/>
      <c r="D176" s="34"/>
      <c r="E176" s="34"/>
      <c r="F176" s="68"/>
      <c r="G176" s="9"/>
      <c r="H176" s="9"/>
      <c r="I176" s="8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s="33" customFormat="1">
      <c r="A177" s="1"/>
      <c r="C177" s="9"/>
      <c r="D177" s="34"/>
      <c r="E177" s="34"/>
      <c r="F177" s="68"/>
      <c r="G177" s="9"/>
      <c r="H177" s="9"/>
      <c r="I177" s="8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s="33" customFormat="1" ht="15.75">
      <c r="A178" s="1"/>
      <c r="C178" s="9"/>
      <c r="D178" s="34"/>
      <c r="E178" s="34"/>
      <c r="F178" s="68"/>
      <c r="G178" s="9"/>
      <c r="H178" s="9"/>
      <c r="I178" s="25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s="33" customFormat="1" ht="15.75">
      <c r="A179" s="1"/>
      <c r="C179" s="9"/>
      <c r="D179" s="34"/>
      <c r="E179" s="34"/>
      <c r="F179" s="68"/>
      <c r="G179" s="9"/>
      <c r="H179" s="9"/>
      <c r="I179" s="25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s="33" customFormat="1">
      <c r="A180" s="1"/>
      <c r="C180" s="9"/>
      <c r="D180" s="34"/>
      <c r="E180" s="34"/>
      <c r="F180" s="68"/>
      <c r="G180" s="9"/>
      <c r="H180" s="9"/>
      <c r="I180" s="8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s="33" customFormat="1">
      <c r="A181" s="1"/>
      <c r="C181" s="9"/>
      <c r="D181" s="34"/>
      <c r="E181" s="34"/>
      <c r="F181" s="68"/>
      <c r="G181" s="9"/>
      <c r="H181" s="9"/>
      <c r="I181" s="8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s="33" customFormat="1">
      <c r="A182" s="1"/>
      <c r="C182" s="9"/>
      <c r="D182" s="34"/>
      <c r="E182" s="34"/>
      <c r="F182" s="68"/>
      <c r="G182" s="9"/>
      <c r="H182" s="9"/>
      <c r="I182" s="8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s="33" customFormat="1">
      <c r="A183" s="1"/>
      <c r="C183" s="9"/>
      <c r="D183" s="34"/>
      <c r="E183" s="34"/>
      <c r="F183" s="68"/>
      <c r="G183" s="9"/>
      <c r="H183" s="9"/>
      <c r="I183" s="8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s="33" customFormat="1">
      <c r="A184" s="1"/>
      <c r="C184" s="9"/>
      <c r="D184" s="34"/>
      <c r="E184" s="34"/>
      <c r="F184" s="68"/>
      <c r="G184" s="9"/>
      <c r="H184" s="9"/>
      <c r="I184" s="8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s="33" customFormat="1" ht="15.75">
      <c r="A185" s="1"/>
      <c r="C185" s="9"/>
      <c r="D185" s="34"/>
      <c r="E185" s="34"/>
      <c r="F185" s="68"/>
      <c r="G185" s="9"/>
      <c r="H185" s="9"/>
      <c r="I185" s="25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s="33" customFormat="1" ht="15.75">
      <c r="A186" s="1"/>
      <c r="C186" s="9"/>
      <c r="D186" s="34"/>
      <c r="E186" s="34"/>
      <c r="F186" s="68"/>
      <c r="G186" s="9"/>
      <c r="H186" s="9"/>
      <c r="I186" s="25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>
      <c r="I187" s="8"/>
    </row>
    <row r="188" spans="1:20">
      <c r="I188" s="8"/>
      <c r="J188" s="65"/>
    </row>
    <row r="189" spans="1:20">
      <c r="I189" s="8"/>
    </row>
    <row r="190" spans="1:20">
      <c r="I190" s="8"/>
    </row>
    <row r="191" spans="1:20" ht="13.35" customHeight="1">
      <c r="I191" s="25"/>
    </row>
    <row r="192" spans="1:20">
      <c r="I192" s="8"/>
    </row>
    <row r="193" spans="1:20">
      <c r="I193" s="8"/>
    </row>
    <row r="194" spans="1:20" ht="15.75">
      <c r="I194" s="25"/>
    </row>
    <row r="195" spans="1:20" ht="15.6" customHeight="1">
      <c r="I195" s="25"/>
    </row>
    <row r="196" spans="1:20" s="33" customFormat="1" ht="15.75">
      <c r="A196" s="1"/>
      <c r="C196" s="9"/>
      <c r="D196" s="34"/>
      <c r="E196" s="34"/>
      <c r="F196" s="68"/>
      <c r="G196" s="9"/>
      <c r="H196" s="9"/>
      <c r="I196" s="25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 spans="1:20" s="33" customFormat="1">
      <c r="A197" s="1"/>
      <c r="C197" s="9"/>
      <c r="D197" s="34"/>
      <c r="E197" s="34"/>
      <c r="F197" s="68"/>
      <c r="G197" s="9"/>
      <c r="H197" s="9"/>
      <c r="I197" s="8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s="33" customFormat="1">
      <c r="A198" s="1"/>
      <c r="C198" s="9"/>
      <c r="D198" s="34"/>
      <c r="E198" s="34"/>
      <c r="F198" s="68"/>
      <c r="G198" s="9"/>
      <c r="H198" s="9"/>
      <c r="I198" s="8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s="33" customFormat="1">
      <c r="A199" s="1"/>
      <c r="C199" s="9"/>
      <c r="D199" s="34"/>
      <c r="E199" s="34"/>
      <c r="F199" s="68"/>
      <c r="G199" s="9"/>
      <c r="H199" s="9"/>
      <c r="I199" s="8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s="33" customFormat="1">
      <c r="A200" s="1"/>
      <c r="C200" s="9"/>
      <c r="D200" s="34"/>
      <c r="E200" s="34"/>
      <c r="F200" s="68"/>
      <c r="G200" s="9"/>
      <c r="H200" s="9"/>
      <c r="I200" s="8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s="33" customFormat="1">
      <c r="A201" s="1"/>
      <c r="C201" s="9"/>
      <c r="D201" s="34"/>
      <c r="E201" s="34"/>
      <c r="F201" s="68"/>
      <c r="G201" s="9"/>
      <c r="H201" s="9"/>
      <c r="I201" s="8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s="33" customFormat="1">
      <c r="A202" s="1"/>
      <c r="C202" s="9"/>
      <c r="D202" s="34"/>
      <c r="E202" s="34"/>
      <c r="F202" s="68"/>
      <c r="G202" s="9"/>
      <c r="H202" s="9"/>
      <c r="I202" s="8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s="33" customFormat="1">
      <c r="A203" s="1"/>
      <c r="C203" s="9"/>
      <c r="D203" s="34"/>
      <c r="E203" s="34"/>
      <c r="F203" s="68"/>
      <c r="G203" s="9"/>
      <c r="H203" s="9"/>
      <c r="I203" s="8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s="33" customFormat="1">
      <c r="A204" s="1"/>
      <c r="C204" s="9"/>
      <c r="D204" s="34"/>
      <c r="E204" s="34"/>
      <c r="F204" s="68"/>
      <c r="G204" s="9"/>
      <c r="H204" s="9"/>
      <c r="I204" s="8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s="33" customFormat="1">
      <c r="A205" s="1"/>
      <c r="C205" s="9"/>
      <c r="D205" s="34"/>
      <c r="E205" s="34"/>
      <c r="F205" s="68"/>
      <c r="G205" s="9"/>
      <c r="H205" s="9"/>
      <c r="I205" s="8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s="33" customFormat="1">
      <c r="A206" s="1"/>
      <c r="C206" s="9"/>
      <c r="D206" s="34"/>
      <c r="E206" s="34"/>
      <c r="F206" s="68"/>
      <c r="G206" s="9"/>
      <c r="H206" s="9"/>
      <c r="I206" s="8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s="33" customFormat="1">
      <c r="A207" s="1"/>
      <c r="C207" s="9"/>
      <c r="D207" s="34"/>
      <c r="E207" s="34"/>
      <c r="F207" s="68"/>
      <c r="G207" s="9"/>
      <c r="H207" s="9"/>
      <c r="I207" s="8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 spans="1:20" s="33" customFormat="1">
      <c r="A208" s="1"/>
      <c r="C208" s="9"/>
      <c r="D208" s="34"/>
      <c r="E208" s="34"/>
      <c r="F208" s="68"/>
      <c r="G208" s="9"/>
      <c r="H208" s="9"/>
      <c r="I208" s="8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 spans="1:20" s="33" customFormat="1">
      <c r="A209" s="1"/>
      <c r="C209" s="9"/>
      <c r="D209" s="34"/>
      <c r="E209" s="34"/>
      <c r="F209" s="68"/>
      <c r="G209" s="9"/>
      <c r="H209" s="9"/>
      <c r="I209" s="8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 spans="1:20" s="33" customFormat="1">
      <c r="A210" s="1"/>
      <c r="C210" s="9"/>
      <c r="D210" s="34"/>
      <c r="E210" s="34"/>
      <c r="F210" s="68"/>
      <c r="G210" s="9"/>
      <c r="H210" s="9"/>
      <c r="I210" s="8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 spans="1:20" s="33" customFormat="1">
      <c r="A211" s="1"/>
      <c r="C211" s="9"/>
      <c r="D211" s="34"/>
      <c r="E211" s="34"/>
      <c r="F211" s="68"/>
      <c r="G211" s="9"/>
      <c r="H211" s="9"/>
      <c r="I211" s="8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1:20" s="33" customFormat="1">
      <c r="A212" s="1"/>
      <c r="C212" s="9"/>
      <c r="D212" s="34"/>
      <c r="E212" s="34"/>
      <c r="F212" s="68"/>
      <c r="G212" s="9"/>
      <c r="H212" s="9"/>
      <c r="I212" s="8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 spans="1:20" s="33" customFormat="1">
      <c r="A213" s="1"/>
      <c r="C213" s="9"/>
      <c r="D213" s="34"/>
      <c r="E213" s="34"/>
      <c r="F213" s="68"/>
      <c r="G213" s="9"/>
      <c r="H213" s="9"/>
      <c r="I213" s="8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s="33" customFormat="1" ht="15.75">
      <c r="A214" s="1"/>
      <c r="C214" s="9"/>
      <c r="D214" s="34"/>
      <c r="E214" s="34"/>
      <c r="F214" s="68"/>
      <c r="G214" s="9"/>
      <c r="H214" s="9"/>
      <c r="I214" s="25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s="33" customFormat="1">
      <c r="A215" s="1"/>
      <c r="C215" s="9"/>
      <c r="D215" s="34"/>
      <c r="E215" s="34"/>
      <c r="F215" s="68"/>
      <c r="G215" s="9"/>
      <c r="H215" s="9"/>
      <c r="I215" s="8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s="33" customFormat="1">
      <c r="A216" s="1"/>
      <c r="C216" s="9"/>
      <c r="D216" s="34"/>
      <c r="E216" s="34"/>
      <c r="F216" s="68"/>
      <c r="G216" s="9"/>
      <c r="H216" s="9"/>
      <c r="I216" s="8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 spans="1:20" s="33" customFormat="1">
      <c r="A217" s="1"/>
      <c r="C217" s="9"/>
      <c r="D217" s="34"/>
      <c r="E217" s="34"/>
      <c r="F217" s="68"/>
      <c r="G217" s="9"/>
      <c r="H217" s="9"/>
      <c r="I217" s="8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 spans="1:20" s="33" customFormat="1">
      <c r="A218" s="1"/>
      <c r="C218" s="9"/>
      <c r="D218" s="34"/>
      <c r="E218" s="34"/>
      <c r="F218" s="68"/>
      <c r="G218" s="9"/>
      <c r="H218" s="9"/>
      <c r="I218" s="8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61" spans="1:20" s="33" customFormat="1">
      <c r="A261" s="1"/>
      <c r="C261" s="9"/>
      <c r="D261" s="34"/>
      <c r="E261" s="34"/>
      <c r="F261" s="68"/>
      <c r="G261" s="9"/>
      <c r="H261" s="9"/>
      <c r="I261" s="8"/>
      <c r="K261" s="9"/>
      <c r="L261" s="9"/>
      <c r="M261" s="9"/>
      <c r="N261" s="9"/>
      <c r="O261" s="9"/>
      <c r="P261" s="9"/>
      <c r="Q261" s="9"/>
      <c r="R261" s="9"/>
      <c r="S261" s="9"/>
      <c r="T261" s="9"/>
    </row>
    <row r="262" spans="1:20" s="33" customFormat="1">
      <c r="A262" s="1"/>
      <c r="C262" s="9"/>
      <c r="D262" s="34"/>
      <c r="E262" s="34"/>
      <c r="F262" s="68"/>
      <c r="G262" s="9"/>
      <c r="H262" s="9"/>
      <c r="I262" s="8"/>
      <c r="K262" s="9"/>
      <c r="L262" s="9"/>
      <c r="M262" s="9"/>
      <c r="N262" s="9"/>
      <c r="O262" s="9"/>
      <c r="P262" s="9"/>
      <c r="Q262" s="9"/>
      <c r="R262" s="9"/>
      <c r="S262" s="9"/>
      <c r="T262" s="9"/>
    </row>
    <row r="263" spans="1:20" s="33" customFormat="1" ht="15.75">
      <c r="A263" s="1"/>
      <c r="C263" s="9"/>
      <c r="D263" s="34"/>
      <c r="E263" s="34"/>
      <c r="F263" s="68"/>
      <c r="G263" s="9"/>
      <c r="H263" s="9"/>
      <c r="I263" s="25"/>
      <c r="K263" s="9"/>
      <c r="L263" s="9"/>
      <c r="M263" s="9"/>
      <c r="N263" s="9"/>
      <c r="O263" s="9"/>
      <c r="P263" s="9"/>
      <c r="Q263" s="9"/>
      <c r="R263" s="9"/>
      <c r="S263" s="9"/>
      <c r="T263" s="9"/>
    </row>
    <row r="264" spans="1:20" s="33" customFormat="1" ht="15.75">
      <c r="A264" s="1"/>
      <c r="C264" s="9"/>
      <c r="D264" s="34"/>
      <c r="E264" s="34"/>
      <c r="F264" s="68"/>
      <c r="G264" s="9"/>
      <c r="H264" s="9"/>
      <c r="I264" s="25"/>
      <c r="K264" s="9"/>
      <c r="L264" s="9"/>
      <c r="M264" s="9"/>
      <c r="N264" s="9"/>
      <c r="O264" s="9"/>
      <c r="P264" s="9"/>
      <c r="Q264" s="9"/>
      <c r="R264" s="9"/>
      <c r="S264" s="9"/>
      <c r="T264" s="9"/>
    </row>
    <row r="265" spans="1:20" s="33" customFormat="1" ht="15.75">
      <c r="A265" s="1"/>
      <c r="C265" s="9"/>
      <c r="D265" s="34"/>
      <c r="E265" s="34"/>
      <c r="F265" s="68"/>
      <c r="G265" s="9"/>
      <c r="H265" s="9"/>
      <c r="I265" s="25"/>
      <c r="K265" s="9"/>
      <c r="L265" s="9"/>
      <c r="M265" s="9"/>
      <c r="N265" s="9"/>
      <c r="O265" s="9"/>
      <c r="P265" s="9"/>
      <c r="Q265" s="9"/>
      <c r="R265" s="9"/>
      <c r="S265" s="9"/>
      <c r="T265" s="9"/>
    </row>
    <row r="266" spans="1:20" s="33" customFormat="1">
      <c r="A266" s="1"/>
      <c r="C266" s="9"/>
      <c r="D266" s="34"/>
      <c r="E266" s="34"/>
      <c r="F266" s="68"/>
      <c r="G266" s="9"/>
      <c r="H266" s="9"/>
      <c r="I266" s="8"/>
      <c r="K266" s="9"/>
      <c r="L266" s="9"/>
      <c r="M266" s="9"/>
      <c r="N266" s="9"/>
      <c r="O266" s="9"/>
      <c r="P266" s="9"/>
      <c r="Q266" s="9"/>
      <c r="R266" s="9"/>
      <c r="S266" s="9"/>
      <c r="T266" s="9"/>
    </row>
    <row r="267" spans="1:20" s="33" customFormat="1" ht="15.75">
      <c r="A267" s="1"/>
      <c r="C267" s="9"/>
      <c r="D267" s="34"/>
      <c r="E267" s="34"/>
      <c r="F267" s="68"/>
      <c r="G267" s="9"/>
      <c r="H267" s="9"/>
      <c r="I267" s="25"/>
      <c r="K267" s="9"/>
      <c r="L267" s="9"/>
      <c r="M267" s="9"/>
      <c r="N267" s="9"/>
      <c r="O267" s="9"/>
      <c r="P267" s="9"/>
      <c r="Q267" s="9"/>
      <c r="R267" s="9"/>
      <c r="S267" s="9"/>
      <c r="T267" s="9"/>
    </row>
    <row r="269" spans="1:20" s="33" customFormat="1">
      <c r="A269" s="1"/>
      <c r="C269" s="9"/>
      <c r="D269" s="34"/>
      <c r="E269" s="34"/>
      <c r="F269" s="68"/>
      <c r="G269" s="9"/>
      <c r="H269" s="9"/>
      <c r="I269" s="8"/>
      <c r="K269" s="9"/>
      <c r="L269" s="9"/>
      <c r="M269" s="9"/>
      <c r="N269" s="9"/>
      <c r="O269" s="9"/>
      <c r="P269" s="9"/>
      <c r="Q269" s="9"/>
      <c r="R269" s="9"/>
      <c r="S269" s="9"/>
      <c r="T269" s="9"/>
    </row>
    <row r="270" spans="1:20" s="33" customFormat="1">
      <c r="A270" s="1"/>
      <c r="C270" s="9"/>
      <c r="D270" s="34"/>
      <c r="E270" s="34"/>
      <c r="F270" s="68"/>
      <c r="G270" s="9"/>
      <c r="H270" s="9"/>
      <c r="I270" s="8"/>
      <c r="K270" s="9"/>
      <c r="L270" s="9"/>
      <c r="M270" s="9"/>
      <c r="N270" s="9"/>
      <c r="O270" s="9"/>
      <c r="P270" s="9"/>
      <c r="Q270" s="9"/>
      <c r="R270" s="9"/>
      <c r="S270" s="9"/>
      <c r="T270" s="9"/>
    </row>
    <row r="271" spans="1:20" s="33" customFormat="1" ht="15.75">
      <c r="A271" s="1"/>
      <c r="C271" s="9"/>
      <c r="D271" s="34"/>
      <c r="E271" s="34"/>
      <c r="F271" s="68"/>
      <c r="G271" s="9"/>
      <c r="H271" s="9"/>
      <c r="I271" s="25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 spans="1:20" s="33" customFormat="1" ht="15.75">
      <c r="A272" s="1"/>
      <c r="C272" s="9"/>
      <c r="D272" s="34"/>
      <c r="E272" s="34"/>
      <c r="F272" s="68"/>
      <c r="G272" s="9"/>
      <c r="H272" s="9"/>
      <c r="I272" s="25"/>
      <c r="K272" s="9"/>
      <c r="L272" s="9"/>
      <c r="M272" s="9"/>
      <c r="N272" s="9"/>
      <c r="O272" s="9"/>
      <c r="P272" s="9"/>
      <c r="Q272" s="9"/>
      <c r="R272" s="9"/>
      <c r="S272" s="9"/>
      <c r="T272" s="9"/>
    </row>
    <row r="273" spans="1:20" s="33" customFormat="1" ht="15.75">
      <c r="A273" s="1"/>
      <c r="C273" s="9"/>
      <c r="D273" s="34"/>
      <c r="E273" s="34"/>
      <c r="F273" s="68"/>
      <c r="G273" s="9"/>
      <c r="H273" s="9"/>
      <c r="I273" s="25"/>
      <c r="K273" s="9"/>
      <c r="L273" s="9"/>
      <c r="M273" s="9"/>
      <c r="N273" s="9"/>
      <c r="O273" s="9"/>
      <c r="P273" s="9"/>
      <c r="Q273" s="9"/>
      <c r="R273" s="9"/>
      <c r="S273" s="9"/>
      <c r="T273" s="9"/>
    </row>
    <row r="274" spans="1:20" s="33" customFormat="1">
      <c r="A274" s="1"/>
      <c r="C274" s="9"/>
      <c r="D274" s="34"/>
      <c r="E274" s="34"/>
      <c r="F274" s="68"/>
      <c r="G274" s="9"/>
      <c r="H274" s="9"/>
      <c r="I274" s="8"/>
      <c r="K274" s="9"/>
      <c r="L274" s="9"/>
      <c r="M274" s="9"/>
      <c r="N274" s="9"/>
      <c r="O274" s="9"/>
      <c r="P274" s="9"/>
      <c r="Q274" s="9"/>
      <c r="R274" s="9"/>
      <c r="S274" s="9"/>
      <c r="T274" s="9"/>
    </row>
  </sheetData>
  <mergeCells count="8">
    <mergeCell ref="J4:J10"/>
    <mergeCell ref="B6:G6"/>
    <mergeCell ref="B12:H13"/>
    <mergeCell ref="B124:B125"/>
    <mergeCell ref="G124:G125"/>
    <mergeCell ref="H124:H125"/>
    <mergeCell ref="B78:H80"/>
    <mergeCell ref="B7:G9"/>
  </mergeCells>
  <phoneticPr fontId="17" type="noConversion"/>
  <printOptions horizontalCentered="1"/>
  <pageMargins left="0.7" right="0.6" top="0.75" bottom="0.75" header="0.3" footer="0.3"/>
  <pageSetup scale="45" orientation="portrait" horizontalDpi="4294967293" verticalDpi="4294967293" r:id="rId1"/>
  <headerFooter alignWithMargins="0"/>
  <rowBreaks count="1" manualBreakCount="1">
    <brk id="129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97"/>
  <sheetViews>
    <sheetView view="pageBreakPreview" zoomScale="120" zoomScaleNormal="150" zoomScaleSheetLayoutView="120" zoomScalePageLayoutView="150" workbookViewId="0">
      <selection activeCell="B7" sqref="B7:G9"/>
    </sheetView>
  </sheetViews>
  <sheetFormatPr baseColWidth="10" defaultColWidth="17.7109375" defaultRowHeight="15"/>
  <cols>
    <col min="1" max="1" width="2" style="1" customWidth="1"/>
    <col min="2" max="2" width="14.85546875" style="33" customWidth="1"/>
    <col min="3" max="3" width="68.7109375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67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21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23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18.75" customHeight="1">
      <c r="B19" s="36">
        <v>1.01</v>
      </c>
      <c r="C19" s="44" t="s">
        <v>58</v>
      </c>
      <c r="D19" s="36">
        <v>1</v>
      </c>
      <c r="E19" s="35" t="s">
        <v>33</v>
      </c>
      <c r="F19" s="45">
        <v>0</v>
      </c>
      <c r="G19" s="45">
        <f t="shared" ref="G19:G27" si="0">D19*F19</f>
        <v>0</v>
      </c>
      <c r="H19" s="11">
        <f>+G19</f>
        <v>0</v>
      </c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19.5" customHeight="1">
      <c r="B20" s="36">
        <f t="shared" ref="B20:B27" si="1">B19+0.01</f>
        <v>1.02</v>
      </c>
      <c r="C20" s="44" t="s">
        <v>157</v>
      </c>
      <c r="D20" s="36">
        <v>1</v>
      </c>
      <c r="E20" s="35" t="s">
        <v>33</v>
      </c>
      <c r="F20" s="45">
        <v>0</v>
      </c>
      <c r="G20" s="45">
        <f t="shared" si="0"/>
        <v>0</v>
      </c>
      <c r="H20" s="11">
        <f t="shared" ref="H20:H27" si="2">+G20</f>
        <v>0</v>
      </c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 t="shared" si="1"/>
        <v>1.03</v>
      </c>
      <c r="C21" s="44" t="s">
        <v>166</v>
      </c>
      <c r="D21" s="36">
        <v>1</v>
      </c>
      <c r="E21" s="35" t="s">
        <v>33</v>
      </c>
      <c r="F21" s="48">
        <v>0</v>
      </c>
      <c r="G21" s="45">
        <f t="shared" si="0"/>
        <v>0</v>
      </c>
      <c r="H21" s="11">
        <f t="shared" si="2"/>
        <v>0</v>
      </c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 t="shared" si="1"/>
        <v>1.04</v>
      </c>
      <c r="C22" s="44" t="s">
        <v>37</v>
      </c>
      <c r="D22" s="36">
        <v>1</v>
      </c>
      <c r="E22" s="35" t="s">
        <v>33</v>
      </c>
      <c r="F22" s="48">
        <v>0</v>
      </c>
      <c r="G22" s="45">
        <f t="shared" si="0"/>
        <v>0</v>
      </c>
      <c r="H22" s="11">
        <f t="shared" si="2"/>
        <v>0</v>
      </c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28.5" customHeight="1">
      <c r="B23" s="36">
        <f t="shared" si="1"/>
        <v>1.05</v>
      </c>
      <c r="C23" s="44" t="s">
        <v>158</v>
      </c>
      <c r="D23" s="36">
        <v>1</v>
      </c>
      <c r="E23" s="35" t="s">
        <v>33</v>
      </c>
      <c r="F23" s="48">
        <v>0</v>
      </c>
      <c r="G23" s="45">
        <f t="shared" si="0"/>
        <v>0</v>
      </c>
      <c r="H23" s="11">
        <f t="shared" si="2"/>
        <v>0</v>
      </c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21.75" customHeight="1">
      <c r="B24" s="36">
        <f t="shared" si="1"/>
        <v>1.06</v>
      </c>
      <c r="C24" s="44" t="s">
        <v>125</v>
      </c>
      <c r="D24" s="36">
        <v>1</v>
      </c>
      <c r="E24" s="35" t="s">
        <v>33</v>
      </c>
      <c r="F24" s="48">
        <v>0</v>
      </c>
      <c r="G24" s="45">
        <f t="shared" si="0"/>
        <v>0</v>
      </c>
      <c r="H24" s="11">
        <f t="shared" si="2"/>
        <v>0</v>
      </c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ht="21.75" customHeight="1">
      <c r="B25" s="36">
        <f t="shared" si="1"/>
        <v>1.07</v>
      </c>
      <c r="C25" s="44" t="s">
        <v>59</v>
      </c>
      <c r="D25" s="36">
        <v>1</v>
      </c>
      <c r="E25" s="35" t="s">
        <v>33</v>
      </c>
      <c r="F25" s="48">
        <v>0</v>
      </c>
      <c r="G25" s="45">
        <f t="shared" si="0"/>
        <v>0</v>
      </c>
      <c r="H25" s="11">
        <f t="shared" si="2"/>
        <v>0</v>
      </c>
      <c r="I25" s="8"/>
      <c r="J25" s="74"/>
      <c r="K25" s="73"/>
      <c r="L25" s="74"/>
      <c r="M25" s="74"/>
      <c r="N25" s="73"/>
      <c r="O25" s="73"/>
      <c r="P25" s="73"/>
      <c r="Q25" s="8"/>
      <c r="R25" s="8"/>
      <c r="S25" s="8"/>
      <c r="T25" s="8"/>
    </row>
    <row r="26" spans="2:20" ht="21.75" customHeight="1">
      <c r="B26" s="36">
        <f t="shared" si="1"/>
        <v>1.08</v>
      </c>
      <c r="C26" s="44" t="s">
        <v>22</v>
      </c>
      <c r="D26" s="36">
        <v>1</v>
      </c>
      <c r="E26" s="35" t="s">
        <v>33</v>
      </c>
      <c r="F26" s="48">
        <v>0</v>
      </c>
      <c r="G26" s="45">
        <f t="shared" si="0"/>
        <v>0</v>
      </c>
      <c r="H26" s="11">
        <f t="shared" si="2"/>
        <v>0</v>
      </c>
      <c r="I26" s="8"/>
      <c r="J26" s="74"/>
      <c r="K26" s="73"/>
      <c r="L26" s="74"/>
      <c r="M26" s="74"/>
      <c r="N26" s="73"/>
      <c r="O26" s="73"/>
      <c r="P26" s="73"/>
      <c r="Q26" s="8"/>
      <c r="R26" s="8"/>
      <c r="S26" s="8"/>
      <c r="T26" s="8"/>
    </row>
    <row r="27" spans="2:20" ht="36.950000000000003" customHeight="1">
      <c r="B27" s="36">
        <f t="shared" si="1"/>
        <v>1.0900000000000001</v>
      </c>
      <c r="C27" s="44" t="s">
        <v>159</v>
      </c>
      <c r="D27" s="36">
        <v>8</v>
      </c>
      <c r="E27" s="35" t="s">
        <v>28</v>
      </c>
      <c r="F27" s="48">
        <v>0</v>
      </c>
      <c r="G27" s="45">
        <f t="shared" si="0"/>
        <v>0</v>
      </c>
      <c r="H27" s="11">
        <f t="shared" si="2"/>
        <v>0</v>
      </c>
      <c r="I27" s="8"/>
      <c r="J27" s="74"/>
      <c r="K27" s="73"/>
      <c r="L27" s="74"/>
      <c r="M27" s="74"/>
      <c r="N27" s="73"/>
      <c r="O27" s="73"/>
      <c r="P27" s="73"/>
      <c r="Q27" s="8"/>
      <c r="R27" s="8"/>
      <c r="S27" s="8"/>
      <c r="T27" s="8"/>
    </row>
    <row r="28" spans="2:20" ht="18" customHeight="1" thickBot="1">
      <c r="B28" s="121"/>
      <c r="C28" s="121"/>
      <c r="D28" s="121"/>
      <c r="E28" s="121"/>
      <c r="F28" s="121"/>
      <c r="G28" s="121"/>
      <c r="H28" s="120"/>
      <c r="I28" s="8"/>
      <c r="J28" s="74"/>
      <c r="K28" s="73"/>
      <c r="L28" s="74"/>
      <c r="M28" s="74"/>
      <c r="N28" s="73"/>
      <c r="O28" s="73"/>
      <c r="P28" s="73"/>
      <c r="Q28" s="8"/>
      <c r="R28" s="8"/>
      <c r="S28" s="8"/>
      <c r="T28" s="8"/>
    </row>
    <row r="29" spans="2:20" s="1" customFormat="1" ht="18.75" customHeight="1" thickTop="1" thickBot="1">
      <c r="B29" s="115"/>
      <c r="C29" s="116"/>
      <c r="D29" s="115"/>
      <c r="E29" s="117"/>
      <c r="F29" s="118"/>
      <c r="G29" s="118"/>
      <c r="H29" s="119">
        <f>SUM(G19:G27)</f>
        <v>0</v>
      </c>
      <c r="I29" s="46"/>
      <c r="J29" s="109"/>
      <c r="K29" s="110"/>
      <c r="L29" s="109"/>
      <c r="M29" s="109"/>
      <c r="N29" s="110"/>
      <c r="O29" s="110"/>
      <c r="P29" s="110"/>
      <c r="Q29" s="46"/>
      <c r="R29" s="46"/>
      <c r="S29" s="46"/>
      <c r="T29" s="46"/>
    </row>
    <row r="30" spans="2:20" s="1" customFormat="1" ht="18.75" customHeight="1" thickTop="1">
      <c r="B30" s="36"/>
      <c r="C30" s="44"/>
      <c r="D30" s="36"/>
      <c r="E30" s="35"/>
      <c r="F30" s="48"/>
      <c r="G30" s="48"/>
      <c r="H30" s="49"/>
      <c r="I30" s="46"/>
      <c r="J30" s="109"/>
      <c r="K30" s="110"/>
      <c r="L30" s="109"/>
      <c r="M30" s="109"/>
      <c r="N30" s="110"/>
      <c r="O30" s="110"/>
      <c r="P30" s="110"/>
      <c r="Q30" s="46"/>
      <c r="R30" s="46"/>
      <c r="S30" s="46"/>
      <c r="T30" s="46"/>
    </row>
    <row r="31" spans="2:20" ht="21.95" customHeight="1">
      <c r="B31" s="37">
        <v>2</v>
      </c>
      <c r="C31" s="38" t="s">
        <v>38</v>
      </c>
      <c r="D31" s="39"/>
      <c r="E31" s="40"/>
      <c r="F31" s="41"/>
      <c r="G31" s="41"/>
      <c r="H31" s="42"/>
      <c r="I31" s="8"/>
      <c r="J31" s="74"/>
      <c r="K31" s="73"/>
      <c r="L31" s="74"/>
      <c r="M31" s="74"/>
      <c r="N31" s="73"/>
      <c r="O31" s="73"/>
      <c r="P31" s="73"/>
      <c r="Q31" s="8"/>
      <c r="R31" s="8"/>
      <c r="S31" s="8"/>
      <c r="T31" s="8"/>
    </row>
    <row r="32" spans="2:20" s="1" customFormat="1" ht="13.5" customHeight="1">
      <c r="B32" s="123"/>
      <c r="C32" s="50"/>
      <c r="D32" s="36"/>
      <c r="E32" s="35"/>
      <c r="F32" s="48"/>
      <c r="G32" s="48"/>
      <c r="H32" s="22"/>
      <c r="I32" s="46"/>
      <c r="J32" s="109"/>
      <c r="K32" s="110"/>
      <c r="L32" s="109"/>
      <c r="M32" s="109"/>
      <c r="N32" s="110"/>
      <c r="O32" s="110"/>
      <c r="P32" s="110"/>
      <c r="Q32" s="46"/>
      <c r="R32" s="46"/>
      <c r="S32" s="46"/>
      <c r="T32" s="46"/>
    </row>
    <row r="33" spans="2:20" s="24" customFormat="1" ht="18.95" customHeight="1">
      <c r="B33" s="36">
        <f>B31+0.01</f>
        <v>2.0099999999999998</v>
      </c>
      <c r="C33" s="46" t="s">
        <v>42</v>
      </c>
      <c r="D33" s="36">
        <v>64.400000000000006</v>
      </c>
      <c r="E33" s="35" t="s">
        <v>19</v>
      </c>
      <c r="F33" s="48">
        <v>0</v>
      </c>
      <c r="G33" s="48">
        <f>D33*F33</f>
        <v>0</v>
      </c>
      <c r="H33" s="22">
        <f>+G33</f>
        <v>0</v>
      </c>
      <c r="I33" s="50"/>
      <c r="J33" s="111"/>
      <c r="K33" s="112"/>
      <c r="L33" s="111"/>
      <c r="M33" s="111"/>
      <c r="N33" s="112"/>
      <c r="O33" s="112"/>
      <c r="P33" s="112"/>
      <c r="Q33" s="50"/>
      <c r="R33" s="50"/>
      <c r="S33" s="50"/>
      <c r="T33" s="50"/>
    </row>
    <row r="34" spans="2:20" s="24" customFormat="1" ht="23.25" customHeight="1">
      <c r="B34" s="36">
        <f>B33+0.01</f>
        <v>2.0199999999999996</v>
      </c>
      <c r="C34" s="46" t="s">
        <v>126</v>
      </c>
      <c r="D34" s="36">
        <v>1</v>
      </c>
      <c r="E34" s="35" t="s">
        <v>18</v>
      </c>
      <c r="F34" s="48">
        <v>0</v>
      </c>
      <c r="G34" s="48">
        <f>D34*F34</f>
        <v>0</v>
      </c>
      <c r="H34" s="22">
        <f t="shared" ref="H34:H36" si="3">+G34</f>
        <v>0</v>
      </c>
      <c r="I34" s="50"/>
      <c r="J34" s="111"/>
      <c r="K34" s="112"/>
      <c r="L34" s="111"/>
      <c r="M34" s="111"/>
      <c r="N34" s="112"/>
      <c r="O34" s="112"/>
      <c r="P34" s="112"/>
      <c r="Q34" s="50"/>
      <c r="R34" s="50"/>
      <c r="S34" s="50"/>
      <c r="T34" s="50"/>
    </row>
    <row r="35" spans="2:20" s="24" customFormat="1" ht="20.100000000000001" customHeight="1">
      <c r="B35" s="36">
        <f>B34+0.01</f>
        <v>2.0299999999999994</v>
      </c>
      <c r="C35" s="135" t="s">
        <v>61</v>
      </c>
      <c r="D35" s="133">
        <v>36</v>
      </c>
      <c r="E35" s="136" t="s">
        <v>19</v>
      </c>
      <c r="F35" s="137">
        <v>0</v>
      </c>
      <c r="G35" s="137">
        <f>D35*F35</f>
        <v>0</v>
      </c>
      <c r="H35" s="22">
        <f t="shared" si="3"/>
        <v>0</v>
      </c>
      <c r="I35" s="50"/>
      <c r="J35" s="111"/>
      <c r="K35" s="112"/>
      <c r="L35" s="111"/>
      <c r="M35" s="111"/>
      <c r="N35" s="112"/>
      <c r="O35" s="112"/>
      <c r="P35" s="112"/>
      <c r="Q35" s="50"/>
      <c r="R35" s="50"/>
      <c r="S35" s="50"/>
      <c r="T35" s="50"/>
    </row>
    <row r="36" spans="2:20" s="24" customFormat="1" ht="20.100000000000001" customHeight="1">
      <c r="B36" s="36">
        <f>B35+0.01</f>
        <v>2.0399999999999991</v>
      </c>
      <c r="C36" s="135" t="s">
        <v>60</v>
      </c>
      <c r="D36" s="133">
        <v>50.6</v>
      </c>
      <c r="E36" s="136" t="s">
        <v>19</v>
      </c>
      <c r="F36" s="137">
        <v>0</v>
      </c>
      <c r="G36" s="137">
        <f>D36*F36</f>
        <v>0</v>
      </c>
      <c r="H36" s="22">
        <f t="shared" si="3"/>
        <v>0</v>
      </c>
      <c r="I36" s="50"/>
      <c r="J36" s="111"/>
      <c r="K36" s="112"/>
      <c r="L36" s="111"/>
      <c r="M36" s="111"/>
      <c r="N36" s="112"/>
      <c r="O36" s="112"/>
      <c r="P36" s="112"/>
      <c r="Q36" s="50"/>
      <c r="R36" s="50"/>
      <c r="S36" s="50"/>
      <c r="T36" s="50"/>
    </row>
    <row r="37" spans="2:20" ht="15.75" customHeight="1" thickBot="1">
      <c r="B37" s="121"/>
      <c r="C37" s="121"/>
      <c r="D37" s="121"/>
      <c r="E37" s="121"/>
      <c r="F37" s="121"/>
      <c r="G37" s="121"/>
      <c r="H37" s="120"/>
      <c r="I37" s="8"/>
      <c r="J37" s="74"/>
      <c r="K37" s="73"/>
      <c r="L37" s="74"/>
      <c r="M37" s="74"/>
      <c r="N37" s="73"/>
      <c r="O37" s="73"/>
      <c r="P37" s="73"/>
      <c r="Q37" s="8"/>
      <c r="R37" s="8"/>
      <c r="S37" s="8"/>
      <c r="T37" s="8"/>
    </row>
    <row r="38" spans="2:20" s="24" customFormat="1" ht="18.75" customHeight="1" thickTop="1" thickBot="1">
      <c r="B38" s="115"/>
      <c r="C38" s="116"/>
      <c r="D38" s="115"/>
      <c r="E38" s="117"/>
      <c r="F38" s="118"/>
      <c r="G38" s="118"/>
      <c r="H38" s="119">
        <f>SUM(G33:G37)</f>
        <v>0</v>
      </c>
      <c r="I38" s="46"/>
      <c r="J38" s="22"/>
      <c r="K38" s="50"/>
      <c r="L38" s="49"/>
      <c r="M38" s="50"/>
      <c r="N38" s="50"/>
      <c r="O38" s="50"/>
      <c r="P38" s="50"/>
      <c r="Q38" s="50"/>
      <c r="R38" s="50"/>
      <c r="S38" s="50"/>
      <c r="T38" s="50"/>
    </row>
    <row r="39" spans="2:20" s="24" customFormat="1" ht="18.75" customHeight="1" thickTop="1">
      <c r="B39" s="36"/>
      <c r="C39" s="44"/>
      <c r="D39" s="36"/>
      <c r="E39" s="35"/>
      <c r="F39" s="48"/>
      <c r="G39" s="48"/>
      <c r="H39" s="49"/>
      <c r="I39" s="46"/>
      <c r="J39" s="22"/>
      <c r="K39" s="50"/>
      <c r="L39" s="49"/>
      <c r="M39" s="50"/>
      <c r="N39" s="50"/>
      <c r="O39" s="50"/>
      <c r="P39" s="50"/>
      <c r="Q39" s="50"/>
      <c r="R39" s="50"/>
      <c r="S39" s="50"/>
      <c r="T39" s="50"/>
    </row>
    <row r="40" spans="2:20" s="24" customFormat="1" ht="24" customHeight="1">
      <c r="B40" s="37">
        <v>3</v>
      </c>
      <c r="C40" s="38" t="s">
        <v>44</v>
      </c>
      <c r="D40" s="39"/>
      <c r="E40" s="40"/>
      <c r="F40" s="41"/>
      <c r="G40" s="41"/>
      <c r="H40" s="42"/>
      <c r="I40" s="46"/>
      <c r="J40" s="22"/>
      <c r="K40" s="50"/>
      <c r="L40" s="49"/>
      <c r="M40" s="50"/>
      <c r="N40" s="50"/>
      <c r="O40" s="50"/>
      <c r="P40" s="50"/>
      <c r="Q40" s="50"/>
      <c r="R40" s="50"/>
      <c r="S40" s="50"/>
      <c r="T40" s="50"/>
    </row>
    <row r="41" spans="2:20" s="24" customFormat="1" ht="12.95" customHeight="1">
      <c r="B41" s="123"/>
      <c r="C41" s="50"/>
      <c r="D41" s="36"/>
      <c r="E41" s="35"/>
      <c r="F41" s="48"/>
      <c r="G41" s="48"/>
      <c r="H41" s="49"/>
      <c r="I41" s="46"/>
      <c r="J41" s="22"/>
      <c r="K41" s="50"/>
      <c r="L41" s="49"/>
      <c r="M41" s="50"/>
      <c r="N41" s="50"/>
      <c r="O41" s="50"/>
      <c r="P41" s="50"/>
      <c r="Q41" s="50"/>
      <c r="R41" s="50"/>
      <c r="S41" s="50"/>
      <c r="T41" s="50"/>
    </row>
    <row r="42" spans="2:20" s="24" customFormat="1" ht="18.75" customHeight="1">
      <c r="B42" s="36">
        <f>B40+0.01</f>
        <v>3.01</v>
      </c>
      <c r="C42" s="46" t="s">
        <v>45</v>
      </c>
      <c r="D42" s="128">
        <v>101.32</v>
      </c>
      <c r="E42" s="35" t="s">
        <v>19</v>
      </c>
      <c r="F42" s="48">
        <v>0</v>
      </c>
      <c r="G42" s="48">
        <f>F42*D42</f>
        <v>0</v>
      </c>
      <c r="H42" s="22">
        <f>+G42</f>
        <v>0</v>
      </c>
      <c r="I42" s="46"/>
      <c r="J42" s="22"/>
      <c r="K42" s="50"/>
      <c r="L42" s="49"/>
      <c r="M42" s="50"/>
      <c r="N42" s="50"/>
      <c r="O42" s="50"/>
      <c r="P42" s="50"/>
      <c r="Q42" s="50"/>
      <c r="R42" s="50"/>
      <c r="S42" s="50"/>
      <c r="T42" s="50"/>
    </row>
    <row r="43" spans="2:20" s="24" customFormat="1" ht="18.75" customHeight="1">
      <c r="B43" s="36">
        <f>B42+0.01</f>
        <v>3.0199999999999996</v>
      </c>
      <c r="C43" s="46" t="s">
        <v>127</v>
      </c>
      <c r="D43" s="128">
        <v>9.09</v>
      </c>
      <c r="E43" s="35" t="s">
        <v>19</v>
      </c>
      <c r="F43" s="48">
        <v>0</v>
      </c>
      <c r="G43" s="48">
        <f>F43*D43</f>
        <v>0</v>
      </c>
      <c r="H43" s="22">
        <f t="shared" ref="H43:H51" si="4">+G43</f>
        <v>0</v>
      </c>
      <c r="I43" s="46"/>
      <c r="J43" s="22"/>
      <c r="K43" s="50"/>
      <c r="L43" s="49"/>
      <c r="M43" s="50"/>
      <c r="N43" s="50"/>
      <c r="O43" s="50"/>
      <c r="P43" s="50"/>
      <c r="Q43" s="50"/>
      <c r="R43" s="50"/>
      <c r="S43" s="50"/>
      <c r="T43" s="50"/>
    </row>
    <row r="44" spans="2:20" s="24" customFormat="1" ht="18.75" customHeight="1">
      <c r="B44" s="36">
        <f>B43+0.01</f>
        <v>3.0299999999999994</v>
      </c>
      <c r="C44" s="46" t="s">
        <v>46</v>
      </c>
      <c r="D44" s="128">
        <v>19.2</v>
      </c>
      <c r="E44" s="35" t="s">
        <v>19</v>
      </c>
      <c r="F44" s="48">
        <v>0</v>
      </c>
      <c r="G44" s="48">
        <f>F44*D44</f>
        <v>0</v>
      </c>
      <c r="H44" s="22">
        <f t="shared" si="4"/>
        <v>0</v>
      </c>
      <c r="I44" s="46"/>
      <c r="J44" s="22"/>
      <c r="K44" s="50"/>
      <c r="L44" s="49"/>
      <c r="M44" s="50"/>
      <c r="N44" s="50"/>
      <c r="O44" s="50"/>
      <c r="P44" s="50"/>
      <c r="Q44" s="50"/>
      <c r="R44" s="50"/>
      <c r="S44" s="50"/>
      <c r="T44" s="50"/>
    </row>
    <row r="45" spans="2:20" s="24" customFormat="1" ht="18.75" customHeight="1">
      <c r="B45" s="36">
        <f t="shared" ref="B45" si="5">B43+0.01</f>
        <v>3.0299999999999994</v>
      </c>
      <c r="C45" s="46" t="s">
        <v>167</v>
      </c>
      <c r="D45" s="36">
        <v>68.2</v>
      </c>
      <c r="E45" s="35" t="s">
        <v>19</v>
      </c>
      <c r="F45" s="48">
        <v>0</v>
      </c>
      <c r="G45" s="48">
        <f>D45*F45</f>
        <v>0</v>
      </c>
      <c r="H45" s="22">
        <f t="shared" si="4"/>
        <v>0</v>
      </c>
      <c r="I45" s="46"/>
      <c r="J45" s="22"/>
      <c r="K45" s="50"/>
      <c r="L45" s="49"/>
      <c r="M45" s="50"/>
      <c r="N45" s="50"/>
      <c r="O45" s="50"/>
      <c r="P45" s="50"/>
      <c r="Q45" s="50"/>
      <c r="R45" s="50"/>
      <c r="S45" s="50"/>
      <c r="T45" s="50"/>
    </row>
    <row r="46" spans="2:20" s="24" customFormat="1" ht="18.75" customHeight="1">
      <c r="B46" s="36">
        <f t="shared" ref="B46:B47" si="6">B45+0.01</f>
        <v>3.0399999999999991</v>
      </c>
      <c r="C46" s="129" t="s">
        <v>64</v>
      </c>
      <c r="D46" s="36">
        <v>35</v>
      </c>
      <c r="E46" s="35" t="s">
        <v>47</v>
      </c>
      <c r="F46" s="48">
        <v>0</v>
      </c>
      <c r="G46" s="48">
        <f>D46*F46</f>
        <v>0</v>
      </c>
      <c r="H46" s="22">
        <f t="shared" si="4"/>
        <v>0</v>
      </c>
      <c r="I46" s="46"/>
      <c r="J46" s="22"/>
      <c r="K46" s="50"/>
      <c r="L46" s="49"/>
      <c r="M46" s="50"/>
      <c r="N46" s="50"/>
      <c r="O46" s="50"/>
      <c r="P46" s="50"/>
      <c r="Q46" s="50"/>
      <c r="R46" s="50"/>
      <c r="S46" s="50"/>
      <c r="T46" s="50"/>
    </row>
    <row r="47" spans="2:20" s="24" customFormat="1" ht="18.75" customHeight="1">
      <c r="B47" s="36">
        <f t="shared" si="6"/>
        <v>3.0499999999999989</v>
      </c>
      <c r="C47" s="129" t="s">
        <v>65</v>
      </c>
      <c r="D47" s="36">
        <v>14.08</v>
      </c>
      <c r="E47" s="35" t="s">
        <v>19</v>
      </c>
      <c r="F47" s="48">
        <v>0</v>
      </c>
      <c r="G47" s="48">
        <f>D47*F47</f>
        <v>0</v>
      </c>
      <c r="H47" s="22">
        <f t="shared" si="4"/>
        <v>0</v>
      </c>
      <c r="I47" s="46"/>
      <c r="J47" s="22"/>
      <c r="K47" s="50"/>
      <c r="L47" s="49"/>
      <c r="M47" s="50"/>
      <c r="N47" s="50"/>
      <c r="O47" s="50"/>
      <c r="P47" s="50"/>
      <c r="Q47" s="50"/>
      <c r="R47" s="50"/>
      <c r="S47" s="50"/>
      <c r="T47" s="50"/>
    </row>
    <row r="48" spans="2:20" s="24" customFormat="1" ht="18.75" customHeight="1">
      <c r="B48" s="36">
        <f t="shared" ref="B48" si="7">B46+0.01</f>
        <v>3.0499999999999989</v>
      </c>
      <c r="C48" s="46" t="s">
        <v>62</v>
      </c>
      <c r="D48" s="36">
        <v>68.2</v>
      </c>
      <c r="E48" s="35" t="s">
        <v>19</v>
      </c>
      <c r="F48" s="48">
        <v>0</v>
      </c>
      <c r="G48" s="48">
        <f>D48*F48</f>
        <v>0</v>
      </c>
      <c r="H48" s="22">
        <f t="shared" si="4"/>
        <v>0</v>
      </c>
      <c r="I48" s="46"/>
      <c r="J48" s="22"/>
      <c r="K48" s="50"/>
      <c r="L48" s="49"/>
      <c r="M48" s="50"/>
      <c r="N48" s="50"/>
      <c r="O48" s="50"/>
      <c r="P48" s="50"/>
      <c r="Q48" s="50"/>
      <c r="R48" s="50"/>
      <c r="S48" s="50"/>
      <c r="T48" s="50"/>
    </row>
    <row r="49" spans="2:20" s="24" customFormat="1" ht="18.75" customHeight="1">
      <c r="B49" s="36">
        <f t="shared" ref="B49:B50" si="8">B48+0.01</f>
        <v>3.0599999999999987</v>
      </c>
      <c r="C49" s="129" t="s">
        <v>63</v>
      </c>
      <c r="D49" s="36">
        <v>46.2</v>
      </c>
      <c r="E49" s="35" t="s">
        <v>47</v>
      </c>
      <c r="F49" s="48">
        <v>0</v>
      </c>
      <c r="G49" s="48">
        <f>D49*F49</f>
        <v>0</v>
      </c>
      <c r="H49" s="22">
        <f t="shared" si="4"/>
        <v>0</v>
      </c>
      <c r="I49" s="46"/>
      <c r="J49" s="22"/>
      <c r="K49" s="50"/>
      <c r="L49" s="49"/>
      <c r="M49" s="50"/>
      <c r="N49" s="50"/>
      <c r="O49" s="50"/>
      <c r="P49" s="50"/>
      <c r="Q49" s="50"/>
      <c r="R49" s="50"/>
      <c r="S49" s="50"/>
      <c r="T49" s="50"/>
    </row>
    <row r="50" spans="2:20" s="24" customFormat="1" ht="18.75" customHeight="1">
      <c r="B50" s="36">
        <f t="shared" si="8"/>
        <v>3.0699999999999985</v>
      </c>
      <c r="C50" s="46" t="s">
        <v>96</v>
      </c>
      <c r="D50" s="128">
        <v>7.37</v>
      </c>
      <c r="E50" s="35" t="s">
        <v>19</v>
      </c>
      <c r="F50" s="48">
        <v>0</v>
      </c>
      <c r="G50" s="48">
        <f>F50*D50</f>
        <v>0</v>
      </c>
      <c r="H50" s="22">
        <f t="shared" si="4"/>
        <v>0</v>
      </c>
      <c r="I50" s="46"/>
      <c r="J50" s="22"/>
      <c r="K50" s="50"/>
      <c r="L50" s="49"/>
      <c r="M50" s="50"/>
      <c r="N50" s="50"/>
      <c r="O50" s="50"/>
      <c r="P50" s="50"/>
      <c r="Q50" s="50"/>
      <c r="R50" s="50"/>
      <c r="S50" s="50"/>
      <c r="T50" s="50"/>
    </row>
    <row r="51" spans="2:20" s="24" customFormat="1" ht="18.75" customHeight="1">
      <c r="B51" s="36">
        <f t="shared" ref="B51" si="9">B49+0.01</f>
        <v>3.0699999999999985</v>
      </c>
      <c r="C51" s="46" t="s">
        <v>95</v>
      </c>
      <c r="D51" s="128">
        <v>11.33</v>
      </c>
      <c r="E51" s="35" t="s">
        <v>47</v>
      </c>
      <c r="F51" s="48">
        <v>0</v>
      </c>
      <c r="G51" s="48">
        <f>F51*D51</f>
        <v>0</v>
      </c>
      <c r="H51" s="22">
        <f t="shared" si="4"/>
        <v>0</v>
      </c>
      <c r="I51" s="46"/>
      <c r="J51" s="22"/>
      <c r="K51" s="50"/>
      <c r="L51" s="49"/>
      <c r="M51" s="50"/>
      <c r="N51" s="50"/>
      <c r="O51" s="50"/>
      <c r="P51" s="50"/>
      <c r="Q51" s="50"/>
      <c r="R51" s="50"/>
      <c r="S51" s="50"/>
      <c r="T51" s="50"/>
    </row>
    <row r="52" spans="2:20" s="24" customFormat="1" ht="18.75" customHeight="1" thickBot="1">
      <c r="B52" s="115"/>
      <c r="C52" s="141"/>
      <c r="D52" s="115"/>
      <c r="E52" s="117"/>
      <c r="F52" s="118"/>
      <c r="G52" s="118"/>
      <c r="H52" s="119"/>
      <c r="I52" s="46"/>
      <c r="J52" s="22"/>
      <c r="K52" s="50"/>
      <c r="L52" s="49"/>
      <c r="M52" s="50"/>
      <c r="N52" s="50"/>
      <c r="O52" s="50"/>
      <c r="P52" s="50"/>
      <c r="Q52" s="50"/>
      <c r="R52" s="50"/>
      <c r="S52" s="50"/>
      <c r="T52" s="50"/>
    </row>
    <row r="53" spans="2:20" s="24" customFormat="1" ht="18.75" customHeight="1" thickTop="1" thickBot="1">
      <c r="B53" s="115"/>
      <c r="C53" s="116"/>
      <c r="D53" s="115"/>
      <c r="E53" s="117"/>
      <c r="F53" s="118"/>
      <c r="G53" s="118"/>
      <c r="H53" s="119">
        <f>SUM(G42:G52)</f>
        <v>0</v>
      </c>
      <c r="I53" s="46"/>
      <c r="J53" s="22"/>
      <c r="K53" s="50"/>
      <c r="L53" s="49"/>
      <c r="M53" s="50"/>
      <c r="N53" s="50"/>
      <c r="O53" s="50"/>
      <c r="P53" s="50"/>
      <c r="Q53" s="50"/>
      <c r="R53" s="50"/>
      <c r="S53" s="50"/>
      <c r="T53" s="50"/>
    </row>
    <row r="54" spans="2:20" s="24" customFormat="1" ht="18.75" customHeight="1" thickTop="1">
      <c r="B54" s="36"/>
      <c r="C54" s="44"/>
      <c r="D54" s="36"/>
      <c r="E54" s="35"/>
      <c r="F54" s="48"/>
      <c r="G54" s="48"/>
      <c r="H54" s="49"/>
      <c r="I54" s="46"/>
      <c r="J54" s="22"/>
      <c r="K54" s="50"/>
      <c r="L54" s="49"/>
      <c r="M54" s="50"/>
      <c r="N54" s="50"/>
      <c r="O54" s="50"/>
      <c r="P54" s="50"/>
      <c r="Q54" s="50"/>
      <c r="R54" s="50"/>
      <c r="S54" s="50"/>
      <c r="T54" s="50"/>
    </row>
    <row r="55" spans="2:20" s="1" customFormat="1" ht="18" customHeight="1">
      <c r="B55" s="37">
        <v>4</v>
      </c>
      <c r="C55" s="38" t="s">
        <v>92</v>
      </c>
      <c r="D55" s="37"/>
      <c r="E55" s="130"/>
      <c r="F55" s="131"/>
      <c r="G55" s="131"/>
      <c r="H55" s="42"/>
      <c r="I55" s="46"/>
      <c r="J55" s="22"/>
      <c r="K55" s="46"/>
      <c r="L55" s="22"/>
      <c r="M55" s="46"/>
      <c r="N55" s="46"/>
      <c r="O55" s="46"/>
      <c r="P55" s="46"/>
      <c r="Q55" s="46"/>
      <c r="R55" s="46"/>
      <c r="S55" s="46"/>
      <c r="T55" s="46"/>
    </row>
    <row r="56" spans="2:20" s="1" customFormat="1" ht="12" customHeight="1">
      <c r="B56" s="147"/>
      <c r="C56" s="50"/>
      <c r="D56" s="147"/>
      <c r="E56" s="80"/>
      <c r="F56" s="81"/>
      <c r="G56" s="81"/>
      <c r="H56" s="49"/>
      <c r="I56" s="46"/>
      <c r="J56" s="22"/>
      <c r="K56" s="46"/>
      <c r="L56" s="22"/>
      <c r="M56" s="46"/>
      <c r="N56" s="46"/>
      <c r="O56" s="46"/>
      <c r="P56" s="46"/>
      <c r="Q56" s="46"/>
      <c r="R56" s="46"/>
      <c r="S56" s="46"/>
      <c r="T56" s="46"/>
    </row>
    <row r="57" spans="2:20" s="132" customFormat="1" ht="32.1" customHeight="1">
      <c r="B57" s="133">
        <f>B55+0.01</f>
        <v>4.01</v>
      </c>
      <c r="C57" s="242" t="s">
        <v>168</v>
      </c>
      <c r="D57" s="133">
        <v>4</v>
      </c>
      <c r="E57" s="136" t="s">
        <v>26</v>
      </c>
      <c r="F57" s="137">
        <v>0</v>
      </c>
      <c r="G57" s="137">
        <f t="shared" ref="G57:G65" si="10">D57*F57</f>
        <v>0</v>
      </c>
      <c r="H57" s="134">
        <f>+G57</f>
        <v>0</v>
      </c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2:20" s="132" customFormat="1" ht="33" customHeight="1">
      <c r="B58" s="133">
        <f t="shared" ref="B58:B64" si="11">B57+0.01</f>
        <v>4.0199999999999996</v>
      </c>
      <c r="C58" s="242" t="s">
        <v>161</v>
      </c>
      <c r="D58" s="133">
        <v>4</v>
      </c>
      <c r="E58" s="136" t="s">
        <v>26</v>
      </c>
      <c r="F58" s="137">
        <v>0</v>
      </c>
      <c r="G58" s="137">
        <f t="shared" si="10"/>
        <v>0</v>
      </c>
      <c r="H58" s="134">
        <f t="shared" ref="H58:H65" si="12">+G58</f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2:20" s="132" customFormat="1" ht="33" customHeight="1">
      <c r="B59" s="133">
        <f t="shared" ref="B59" si="13">B57+0.01</f>
        <v>4.0199999999999996</v>
      </c>
      <c r="C59" s="242" t="s">
        <v>156</v>
      </c>
      <c r="D59" s="133">
        <v>1</v>
      </c>
      <c r="E59" s="136" t="s">
        <v>26</v>
      </c>
      <c r="F59" s="137">
        <v>0</v>
      </c>
      <c r="G59" s="137">
        <f t="shared" si="10"/>
        <v>0</v>
      </c>
      <c r="H59" s="134">
        <f t="shared" si="12"/>
        <v>0</v>
      </c>
      <c r="I59" s="135"/>
      <c r="J59" s="134"/>
      <c r="K59" s="135"/>
      <c r="L59" s="134"/>
      <c r="M59" s="135"/>
      <c r="N59" s="135"/>
      <c r="O59" s="135"/>
      <c r="P59" s="135"/>
      <c r="Q59" s="135"/>
      <c r="R59" s="135"/>
      <c r="S59" s="135"/>
      <c r="T59" s="135"/>
    </row>
    <row r="60" spans="2:20" s="132" customFormat="1" ht="32.1" customHeight="1">
      <c r="B60" s="133">
        <f t="shared" si="11"/>
        <v>4.0299999999999994</v>
      </c>
      <c r="C60" s="242" t="s">
        <v>153</v>
      </c>
      <c r="D60" s="133">
        <v>4</v>
      </c>
      <c r="E60" s="136" t="s">
        <v>19</v>
      </c>
      <c r="F60" s="137">
        <v>0</v>
      </c>
      <c r="G60" s="137">
        <f t="shared" si="10"/>
        <v>0</v>
      </c>
      <c r="H60" s="134">
        <f t="shared" si="12"/>
        <v>0</v>
      </c>
      <c r="I60" s="135"/>
      <c r="J60" s="134"/>
      <c r="K60" s="135"/>
      <c r="L60" s="134"/>
      <c r="M60" s="135"/>
      <c r="N60" s="135"/>
      <c r="O60" s="135"/>
      <c r="P60" s="135"/>
      <c r="Q60" s="135"/>
      <c r="R60" s="135"/>
      <c r="S60" s="135"/>
      <c r="T60" s="135"/>
    </row>
    <row r="61" spans="2:20" s="132" customFormat="1" ht="20.100000000000001" customHeight="1">
      <c r="B61" s="133">
        <f t="shared" ref="B61" si="14">B59+0.01</f>
        <v>4.0299999999999994</v>
      </c>
      <c r="C61" s="132" t="s">
        <v>138</v>
      </c>
      <c r="D61" s="133">
        <v>4</v>
      </c>
      <c r="E61" s="136" t="s">
        <v>26</v>
      </c>
      <c r="F61" s="137">
        <v>0</v>
      </c>
      <c r="G61" s="137">
        <f t="shared" si="10"/>
        <v>0</v>
      </c>
      <c r="H61" s="134">
        <f t="shared" si="12"/>
        <v>0</v>
      </c>
      <c r="I61" s="135"/>
      <c r="J61" s="134"/>
      <c r="K61" s="135"/>
      <c r="L61" s="134"/>
      <c r="M61" s="135"/>
      <c r="N61" s="135"/>
      <c r="O61" s="135"/>
      <c r="P61" s="135"/>
      <c r="Q61" s="135"/>
      <c r="R61" s="135"/>
      <c r="S61" s="135"/>
      <c r="T61" s="135"/>
    </row>
    <row r="62" spans="2:20" s="132" customFormat="1" ht="32.1" customHeight="1">
      <c r="B62" s="133">
        <f t="shared" si="11"/>
        <v>4.0399999999999991</v>
      </c>
      <c r="C62" s="245" t="s">
        <v>97</v>
      </c>
      <c r="D62" s="133">
        <v>1</v>
      </c>
      <c r="E62" s="152" t="s">
        <v>33</v>
      </c>
      <c r="F62" s="137">
        <v>0</v>
      </c>
      <c r="G62" s="137">
        <f t="shared" si="10"/>
        <v>0</v>
      </c>
      <c r="H62" s="134">
        <f t="shared" si="12"/>
        <v>0</v>
      </c>
      <c r="I62" s="135"/>
      <c r="J62" s="134"/>
      <c r="K62" s="135"/>
      <c r="L62" s="134"/>
      <c r="M62" s="135"/>
      <c r="N62" s="135"/>
      <c r="O62" s="135"/>
      <c r="P62" s="135"/>
      <c r="Q62" s="135"/>
      <c r="R62" s="135"/>
      <c r="S62" s="135"/>
      <c r="T62" s="135"/>
    </row>
    <row r="63" spans="2:20" s="132" customFormat="1" ht="20.100000000000001" customHeight="1">
      <c r="B63" s="133">
        <f t="shared" ref="B63" si="15">B61+0.01</f>
        <v>4.0399999999999991</v>
      </c>
      <c r="C63" s="151" t="s">
        <v>94</v>
      </c>
      <c r="D63" s="150">
        <v>4</v>
      </c>
      <c r="E63" s="152" t="s">
        <v>33</v>
      </c>
      <c r="F63" s="153">
        <v>0</v>
      </c>
      <c r="G63" s="137">
        <f t="shared" si="10"/>
        <v>0</v>
      </c>
      <c r="H63" s="134">
        <f t="shared" si="12"/>
        <v>0</v>
      </c>
      <c r="I63" s="135"/>
      <c r="J63" s="134"/>
      <c r="K63" s="135"/>
      <c r="L63" s="134"/>
      <c r="M63" s="135"/>
      <c r="N63" s="135"/>
      <c r="O63" s="135"/>
      <c r="P63" s="135"/>
      <c r="Q63" s="135"/>
      <c r="R63" s="135"/>
      <c r="S63" s="135"/>
      <c r="T63" s="135"/>
    </row>
    <row r="64" spans="2:20" s="132" customFormat="1" ht="30" customHeight="1">
      <c r="B64" s="133">
        <f t="shared" si="11"/>
        <v>4.0499999999999989</v>
      </c>
      <c r="C64" s="245" t="s">
        <v>99</v>
      </c>
      <c r="D64" s="150">
        <v>2</v>
      </c>
      <c r="E64" s="136" t="s">
        <v>26</v>
      </c>
      <c r="F64" s="153">
        <v>0</v>
      </c>
      <c r="G64" s="137">
        <f t="shared" si="10"/>
        <v>0</v>
      </c>
      <c r="H64" s="134">
        <f t="shared" si="12"/>
        <v>0</v>
      </c>
      <c r="I64" s="135"/>
      <c r="J64" s="134"/>
      <c r="K64" s="135"/>
      <c r="L64" s="134"/>
      <c r="M64" s="135"/>
      <c r="N64" s="135"/>
      <c r="O64" s="135"/>
      <c r="P64" s="135"/>
      <c r="Q64" s="135"/>
      <c r="R64" s="135"/>
      <c r="S64" s="135"/>
      <c r="T64" s="135"/>
    </row>
    <row r="65" spans="2:20" s="132" customFormat="1" ht="18" customHeight="1">
      <c r="B65" s="133">
        <f t="shared" ref="B65" si="16">B63+0.01</f>
        <v>4.0499999999999989</v>
      </c>
      <c r="C65" s="135" t="s">
        <v>100</v>
      </c>
      <c r="D65" s="133">
        <v>1</v>
      </c>
      <c r="E65" s="152" t="s">
        <v>33</v>
      </c>
      <c r="F65" s="137">
        <v>0</v>
      </c>
      <c r="G65" s="137">
        <f t="shared" si="10"/>
        <v>0</v>
      </c>
      <c r="H65" s="134">
        <f t="shared" si="12"/>
        <v>0</v>
      </c>
      <c r="I65" s="135"/>
      <c r="J65" s="134"/>
      <c r="K65" s="135"/>
      <c r="L65" s="134"/>
      <c r="M65" s="135"/>
      <c r="N65" s="135"/>
      <c r="O65" s="135"/>
      <c r="P65" s="135"/>
      <c r="Q65" s="135"/>
      <c r="R65" s="135"/>
      <c r="S65" s="135"/>
      <c r="T65" s="135"/>
    </row>
    <row r="66" spans="2:20" s="132" customFormat="1" ht="18" customHeight="1">
      <c r="B66" s="133"/>
      <c r="C66" s="135"/>
      <c r="D66" s="133"/>
      <c r="E66" s="152"/>
      <c r="F66" s="137"/>
      <c r="G66" s="137"/>
      <c r="H66" s="134"/>
      <c r="I66" s="135"/>
      <c r="J66" s="134"/>
      <c r="K66" s="135"/>
      <c r="L66" s="134"/>
      <c r="M66" s="135"/>
      <c r="N66" s="135"/>
      <c r="O66" s="135"/>
      <c r="P66" s="135"/>
      <c r="Q66" s="135"/>
      <c r="R66" s="135"/>
      <c r="S66" s="135"/>
      <c r="T66" s="135"/>
    </row>
    <row r="67" spans="2:20" s="24" customFormat="1" ht="18.75" customHeight="1">
      <c r="B67" s="36"/>
      <c r="C67" s="129"/>
      <c r="D67" s="36"/>
      <c r="E67" s="35"/>
      <c r="F67" s="48"/>
      <c r="G67" s="48"/>
      <c r="H67" s="49">
        <f>+G57+G58+G59+G60+G61+G62+G63+G64+G65</f>
        <v>0</v>
      </c>
      <c r="I67" s="46"/>
      <c r="J67" s="22"/>
      <c r="K67" s="50"/>
      <c r="L67" s="49"/>
      <c r="M67" s="50"/>
      <c r="N67" s="50"/>
      <c r="O67" s="50"/>
      <c r="P67" s="50"/>
      <c r="Q67" s="50"/>
      <c r="R67" s="50"/>
      <c r="S67" s="50"/>
      <c r="T67" s="50"/>
    </row>
    <row r="68" spans="2:20" s="1" customFormat="1" ht="21.95" customHeight="1">
      <c r="B68" s="37">
        <v>5</v>
      </c>
      <c r="C68" s="38" t="s">
        <v>48</v>
      </c>
      <c r="D68" s="37"/>
      <c r="E68" s="130"/>
      <c r="F68" s="131"/>
      <c r="G68" s="131"/>
      <c r="H68" s="42"/>
      <c r="I68" s="46"/>
      <c r="J68" s="22"/>
      <c r="K68" s="46"/>
      <c r="L68" s="22"/>
      <c r="M68" s="46"/>
      <c r="N68" s="46"/>
      <c r="O68" s="46"/>
      <c r="P68" s="46"/>
      <c r="Q68" s="46"/>
      <c r="R68" s="46"/>
      <c r="S68" s="46"/>
      <c r="T68" s="46"/>
    </row>
    <row r="69" spans="2:20" s="132" customFormat="1" ht="18" customHeight="1">
      <c r="B69" s="133">
        <f t="shared" ref="B69:B76" si="17">B68+0.01</f>
        <v>5.01</v>
      </c>
      <c r="C69" s="132" t="s">
        <v>49</v>
      </c>
      <c r="D69" s="133">
        <v>1</v>
      </c>
      <c r="E69" s="136" t="s">
        <v>33</v>
      </c>
      <c r="F69" s="137">
        <v>0</v>
      </c>
      <c r="G69" s="137">
        <f t="shared" ref="G69:G76" si="18">D69*F69</f>
        <v>0</v>
      </c>
      <c r="H69" s="134">
        <f>+G69</f>
        <v>0</v>
      </c>
      <c r="I69" s="135"/>
      <c r="J69" s="134"/>
      <c r="K69" s="135"/>
      <c r="L69" s="134"/>
      <c r="M69" s="135"/>
      <c r="N69" s="135"/>
      <c r="O69" s="135"/>
      <c r="P69" s="135"/>
      <c r="Q69" s="135"/>
      <c r="R69" s="135"/>
      <c r="S69" s="135"/>
      <c r="T69" s="135"/>
    </row>
    <row r="70" spans="2:20" s="132" customFormat="1" ht="18" customHeight="1">
      <c r="B70" s="133">
        <f t="shared" si="17"/>
        <v>5.0199999999999996</v>
      </c>
      <c r="C70" s="132" t="s">
        <v>102</v>
      </c>
      <c r="D70" s="133">
        <v>650.42999999999995</v>
      </c>
      <c r="E70" s="136" t="s">
        <v>19</v>
      </c>
      <c r="F70" s="137">
        <v>0</v>
      </c>
      <c r="G70" s="137">
        <f t="shared" si="18"/>
        <v>0</v>
      </c>
      <c r="H70" s="134">
        <f t="shared" ref="H70:H76" si="19">+G70</f>
        <v>0</v>
      </c>
      <c r="I70" s="135"/>
      <c r="J70" s="134"/>
      <c r="K70" s="135"/>
      <c r="L70" s="134"/>
      <c r="M70" s="135"/>
      <c r="N70" s="135"/>
      <c r="O70" s="135"/>
      <c r="P70" s="135"/>
      <c r="Q70" s="135"/>
      <c r="R70" s="135"/>
      <c r="S70" s="135"/>
      <c r="T70" s="135"/>
    </row>
    <row r="71" spans="2:20" s="132" customFormat="1" ht="18" customHeight="1">
      <c r="B71" s="133">
        <f t="shared" si="17"/>
        <v>5.0299999999999994</v>
      </c>
      <c r="C71" s="132" t="s">
        <v>128</v>
      </c>
      <c r="D71" s="133">
        <v>91.8</v>
      </c>
      <c r="E71" s="136" t="s">
        <v>19</v>
      </c>
      <c r="F71" s="137">
        <v>0</v>
      </c>
      <c r="G71" s="137">
        <f t="shared" si="18"/>
        <v>0</v>
      </c>
      <c r="H71" s="134">
        <f t="shared" si="19"/>
        <v>0</v>
      </c>
      <c r="I71" s="135"/>
      <c r="J71" s="134"/>
      <c r="K71" s="135"/>
      <c r="L71" s="134"/>
      <c r="M71" s="135"/>
      <c r="N71" s="135"/>
      <c r="O71" s="135"/>
      <c r="P71" s="135"/>
      <c r="Q71" s="135"/>
      <c r="R71" s="135"/>
      <c r="S71" s="135"/>
      <c r="T71" s="135"/>
    </row>
    <row r="72" spans="2:20" s="132" customFormat="1" ht="18" customHeight="1">
      <c r="B72" s="133">
        <f t="shared" si="17"/>
        <v>5.0399999999999991</v>
      </c>
      <c r="C72" s="132" t="s">
        <v>66</v>
      </c>
      <c r="D72" s="133">
        <v>1</v>
      </c>
      <c r="E72" s="136" t="s">
        <v>33</v>
      </c>
      <c r="F72" s="137">
        <v>0</v>
      </c>
      <c r="G72" s="137">
        <f t="shared" si="18"/>
        <v>0</v>
      </c>
      <c r="H72" s="134">
        <f t="shared" si="19"/>
        <v>0</v>
      </c>
      <c r="I72" s="135"/>
      <c r="J72" s="134"/>
      <c r="K72" s="135"/>
      <c r="L72" s="134"/>
      <c r="M72" s="135"/>
      <c r="N72" s="135"/>
      <c r="O72" s="135"/>
      <c r="P72" s="135"/>
      <c r="Q72" s="135"/>
      <c r="R72" s="135"/>
      <c r="S72" s="135"/>
      <c r="T72" s="135"/>
    </row>
    <row r="73" spans="2:20" s="132" customFormat="1" ht="18" customHeight="1">
      <c r="B73" s="133">
        <f t="shared" si="17"/>
        <v>5.0499999999999989</v>
      </c>
      <c r="C73" s="135" t="s">
        <v>50</v>
      </c>
      <c r="D73" s="133">
        <v>19.2</v>
      </c>
      <c r="E73" s="136" t="s">
        <v>19</v>
      </c>
      <c r="F73" s="137">
        <v>0</v>
      </c>
      <c r="G73" s="137">
        <f t="shared" si="18"/>
        <v>0</v>
      </c>
      <c r="H73" s="134">
        <f t="shared" si="19"/>
        <v>0</v>
      </c>
      <c r="I73" s="135"/>
      <c r="J73" s="134"/>
      <c r="K73" s="135"/>
      <c r="L73" s="134"/>
      <c r="M73" s="135"/>
      <c r="N73" s="135"/>
      <c r="O73" s="135"/>
      <c r="P73" s="135"/>
      <c r="Q73" s="135"/>
      <c r="R73" s="135"/>
      <c r="S73" s="135"/>
      <c r="T73" s="135"/>
    </row>
    <row r="74" spans="2:20" s="132" customFormat="1" ht="18" customHeight="1">
      <c r="B74" s="133">
        <f t="shared" si="17"/>
        <v>5.0599999999999987</v>
      </c>
      <c r="C74" s="135" t="s">
        <v>57</v>
      </c>
      <c r="D74" s="133">
        <v>9</v>
      </c>
      <c r="E74" s="136" t="s">
        <v>26</v>
      </c>
      <c r="F74" s="137">
        <v>0</v>
      </c>
      <c r="G74" s="137">
        <f t="shared" si="18"/>
        <v>0</v>
      </c>
      <c r="H74" s="134">
        <f t="shared" si="19"/>
        <v>0</v>
      </c>
      <c r="I74" s="135"/>
      <c r="J74" s="134"/>
      <c r="K74" s="135"/>
      <c r="L74" s="134"/>
      <c r="M74" s="135"/>
      <c r="N74" s="135"/>
      <c r="O74" s="135"/>
      <c r="P74" s="135"/>
      <c r="Q74" s="135"/>
      <c r="R74" s="135"/>
      <c r="S74" s="135"/>
      <c r="T74" s="135"/>
    </row>
    <row r="75" spans="2:20" s="132" customFormat="1" ht="48.95" customHeight="1">
      <c r="B75" s="133">
        <f t="shared" si="17"/>
        <v>5.0699999999999985</v>
      </c>
      <c r="C75" s="245" t="s">
        <v>98</v>
      </c>
      <c r="D75" s="150">
        <v>2.4</v>
      </c>
      <c r="E75" s="152" t="s">
        <v>19</v>
      </c>
      <c r="F75" s="153">
        <v>0</v>
      </c>
      <c r="G75" s="153">
        <f>D75*F75</f>
        <v>0</v>
      </c>
      <c r="H75" s="134">
        <f t="shared" si="19"/>
        <v>0</v>
      </c>
      <c r="I75" s="135"/>
      <c r="J75" s="134"/>
      <c r="K75" s="135"/>
      <c r="L75" s="134"/>
      <c r="M75" s="135"/>
      <c r="N75" s="135"/>
      <c r="O75" s="135"/>
      <c r="P75" s="135"/>
      <c r="Q75" s="135"/>
      <c r="R75" s="135"/>
      <c r="S75" s="135"/>
      <c r="T75" s="135"/>
    </row>
    <row r="76" spans="2:20" s="132" customFormat="1" ht="18" customHeight="1">
      <c r="B76" s="133">
        <f t="shared" si="17"/>
        <v>5.0799999999999983</v>
      </c>
      <c r="C76" s="135" t="s">
        <v>51</v>
      </c>
      <c r="D76" s="133">
        <v>1</v>
      </c>
      <c r="E76" s="136" t="s">
        <v>33</v>
      </c>
      <c r="F76" s="137">
        <v>0</v>
      </c>
      <c r="G76" s="137">
        <f t="shared" si="18"/>
        <v>0</v>
      </c>
      <c r="H76" s="134">
        <f t="shared" si="19"/>
        <v>0</v>
      </c>
      <c r="I76" s="135"/>
      <c r="J76" s="134"/>
      <c r="K76" s="135"/>
      <c r="L76" s="134"/>
      <c r="M76" s="135"/>
      <c r="N76" s="135"/>
      <c r="O76" s="135"/>
      <c r="P76" s="135"/>
      <c r="Q76" s="135"/>
      <c r="R76" s="135"/>
      <c r="S76" s="135"/>
      <c r="T76" s="135"/>
    </row>
    <row r="77" spans="2:20" s="132" customFormat="1" ht="18" customHeight="1" thickBot="1">
      <c r="B77" s="142"/>
      <c r="C77" s="143"/>
      <c r="D77" s="142"/>
      <c r="E77" s="144"/>
      <c r="F77" s="145"/>
      <c r="G77" s="145"/>
      <c r="H77" s="146"/>
      <c r="I77" s="135"/>
      <c r="J77" s="134"/>
      <c r="K77" s="135"/>
      <c r="L77" s="134"/>
      <c r="M77" s="135"/>
      <c r="N77" s="135"/>
      <c r="O77" s="135"/>
      <c r="P77" s="135"/>
      <c r="Q77" s="135"/>
      <c r="R77" s="135"/>
      <c r="S77" s="135"/>
      <c r="T77" s="135"/>
    </row>
    <row r="78" spans="2:20" s="132" customFormat="1" ht="18" customHeight="1" thickTop="1" thickBot="1">
      <c r="B78" s="115"/>
      <c r="C78" s="116"/>
      <c r="D78" s="115"/>
      <c r="E78" s="117"/>
      <c r="F78" s="118"/>
      <c r="G78" s="118"/>
      <c r="H78" s="119">
        <f>SUM(G69:G77)</f>
        <v>0</v>
      </c>
      <c r="I78" s="135"/>
      <c r="J78" s="134"/>
      <c r="K78" s="135"/>
      <c r="L78" s="134"/>
      <c r="M78" s="135"/>
      <c r="N78" s="135"/>
      <c r="O78" s="135"/>
      <c r="P78" s="135"/>
      <c r="Q78" s="135"/>
      <c r="R78" s="135"/>
      <c r="S78" s="135"/>
      <c r="T78" s="135"/>
    </row>
    <row r="79" spans="2:20" s="24" customFormat="1" ht="18.75" customHeight="1" thickTop="1">
      <c r="B79" s="36"/>
      <c r="C79" s="129"/>
      <c r="D79" s="36"/>
      <c r="E79" s="35"/>
      <c r="F79" s="48"/>
      <c r="G79" s="48"/>
      <c r="H79" s="49"/>
      <c r="I79" s="46"/>
      <c r="J79" s="22"/>
      <c r="K79" s="50"/>
      <c r="L79" s="49"/>
      <c r="M79" s="50"/>
      <c r="N79" s="50"/>
      <c r="O79" s="50"/>
      <c r="P79" s="50"/>
      <c r="Q79" s="50"/>
      <c r="R79" s="50"/>
      <c r="S79" s="50"/>
      <c r="T79" s="50"/>
    </row>
    <row r="80" spans="2:20" s="24" customFormat="1" ht="24" customHeight="1">
      <c r="B80" s="37">
        <v>6</v>
      </c>
      <c r="C80" s="38" t="s">
        <v>52</v>
      </c>
      <c r="D80" s="37"/>
      <c r="E80" s="130"/>
      <c r="F80" s="138"/>
      <c r="G80" s="131"/>
      <c r="H80" s="42"/>
      <c r="I80" s="50"/>
    </row>
    <row r="81" spans="1:20" s="132" customFormat="1" ht="15.95" customHeight="1">
      <c r="B81" s="133">
        <f>B80+0.01</f>
        <v>6.01</v>
      </c>
      <c r="C81" s="132" t="s">
        <v>54</v>
      </c>
      <c r="D81" s="133">
        <v>1</v>
      </c>
      <c r="E81" s="136" t="s">
        <v>53</v>
      </c>
      <c r="F81" s="139"/>
      <c r="G81" s="137">
        <f>F81*D81</f>
        <v>0</v>
      </c>
      <c r="H81" s="134"/>
      <c r="I81" s="135"/>
      <c r="J81" s="140"/>
      <c r="K81" s="140"/>
    </row>
    <row r="82" spans="1:20" s="24" customFormat="1" ht="18.75" customHeight="1">
      <c r="B82" s="133">
        <f>B81+0.01</f>
        <v>6.02</v>
      </c>
      <c r="C82" s="132" t="s">
        <v>55</v>
      </c>
      <c r="D82" s="133">
        <v>1</v>
      </c>
      <c r="E82" s="136" t="s">
        <v>53</v>
      </c>
      <c r="F82" s="139"/>
      <c r="G82" s="137">
        <f>F82*D82</f>
        <v>0</v>
      </c>
      <c r="H82" s="49"/>
      <c r="I82" s="46"/>
      <c r="J82" s="22"/>
      <c r="K82" s="50"/>
      <c r="L82" s="49"/>
      <c r="M82" s="50"/>
      <c r="N82" s="50"/>
      <c r="O82" s="50"/>
      <c r="P82" s="50"/>
      <c r="Q82" s="50"/>
      <c r="R82" s="50"/>
      <c r="S82" s="50"/>
      <c r="T82" s="50"/>
    </row>
    <row r="83" spans="1:20" s="24" customFormat="1" ht="18.75" customHeight="1" thickBot="1">
      <c r="B83" s="142"/>
      <c r="C83" s="143"/>
      <c r="D83" s="142"/>
      <c r="E83" s="144"/>
      <c r="F83" s="145"/>
      <c r="G83" s="145"/>
      <c r="H83" s="146"/>
      <c r="I83" s="46"/>
      <c r="J83" s="22"/>
      <c r="K83" s="50"/>
      <c r="L83" s="49"/>
      <c r="M83" s="50"/>
      <c r="N83" s="50"/>
      <c r="O83" s="50"/>
      <c r="P83" s="50"/>
      <c r="Q83" s="50"/>
      <c r="R83" s="50"/>
      <c r="S83" s="50"/>
      <c r="T83" s="50"/>
    </row>
    <row r="84" spans="1:20" s="24" customFormat="1" ht="18.75" customHeight="1" thickTop="1" thickBot="1">
      <c r="B84" s="115"/>
      <c r="C84" s="116"/>
      <c r="D84" s="115"/>
      <c r="E84" s="117"/>
      <c r="F84" s="118"/>
      <c r="G84" s="118"/>
      <c r="H84" s="119">
        <f>SUM(G81:G83)</f>
        <v>0</v>
      </c>
      <c r="I84" s="46"/>
      <c r="J84" s="22"/>
      <c r="K84" s="50"/>
      <c r="L84" s="49"/>
      <c r="M84" s="50"/>
      <c r="N84" s="50"/>
      <c r="O84" s="50"/>
      <c r="P84" s="50"/>
      <c r="Q84" s="50"/>
      <c r="R84" s="50"/>
      <c r="S84" s="50"/>
      <c r="T84" s="50"/>
    </row>
    <row r="85" spans="1:20" s="24" customFormat="1" ht="15.75" customHeight="1" thickTop="1" thickBot="1">
      <c r="B85" s="36"/>
      <c r="C85" s="44"/>
      <c r="D85" s="36"/>
      <c r="E85" s="35"/>
      <c r="F85" s="48"/>
      <c r="G85" s="48"/>
      <c r="H85" s="49"/>
      <c r="I85" s="46"/>
      <c r="J85" s="22"/>
      <c r="K85" s="50"/>
      <c r="L85" s="49"/>
      <c r="M85" s="50"/>
      <c r="N85" s="50"/>
      <c r="O85" s="50"/>
      <c r="P85" s="50"/>
      <c r="Q85" s="50"/>
      <c r="R85" s="50"/>
      <c r="S85" s="50"/>
      <c r="T85" s="50"/>
    </row>
    <row r="86" spans="1:20" s="10" customFormat="1" ht="20.100000000000001" customHeight="1" thickBot="1">
      <c r="A86" s="24"/>
      <c r="B86" s="51"/>
      <c r="C86" s="52" t="s">
        <v>1</v>
      </c>
      <c r="D86" s="53"/>
      <c r="E86" s="54"/>
      <c r="F86" s="71"/>
      <c r="G86" s="55"/>
      <c r="H86" s="56">
        <f>+H78+H67++H53+H38+H29</f>
        <v>0</v>
      </c>
      <c r="I86" s="25"/>
      <c r="K86" s="63"/>
    </row>
    <row r="87" spans="1:20" s="10" customFormat="1" ht="14.25" customHeight="1" thickBot="1">
      <c r="A87" s="24"/>
      <c r="B87" s="36"/>
      <c r="C87" s="102"/>
      <c r="D87" s="36"/>
      <c r="E87" s="47"/>
      <c r="F87" s="45"/>
      <c r="G87" s="43"/>
      <c r="H87" s="45"/>
      <c r="I87" s="25"/>
    </row>
    <row r="88" spans="1:20" s="10" customFormat="1" ht="23.1" customHeight="1" thickBot="1">
      <c r="A88" s="24"/>
      <c r="B88" s="103">
        <v>7</v>
      </c>
      <c r="C88" s="104" t="s">
        <v>2</v>
      </c>
      <c r="D88" s="105"/>
      <c r="E88" s="106" t="s">
        <v>3</v>
      </c>
      <c r="F88" s="107"/>
      <c r="G88" s="107"/>
      <c r="H88" s="108">
        <f>SUM(G90:G96)</f>
        <v>0</v>
      </c>
      <c r="I88" s="25"/>
      <c r="J88" s="63"/>
    </row>
    <row r="89" spans="1:20" s="10" customFormat="1" ht="14.25" customHeight="1">
      <c r="A89" s="24"/>
      <c r="B89" s="123"/>
      <c r="C89" s="50"/>
      <c r="D89" s="123"/>
      <c r="E89" s="80"/>
      <c r="F89" s="81"/>
      <c r="G89" s="81"/>
      <c r="H89" s="81"/>
      <c r="I89" s="25"/>
      <c r="J89" s="63"/>
    </row>
    <row r="90" spans="1:20" s="10" customFormat="1" ht="20.100000000000001" customHeight="1">
      <c r="A90" s="24"/>
      <c r="B90" s="36">
        <f>B88+0.01</f>
        <v>7.01</v>
      </c>
      <c r="C90" s="46" t="s">
        <v>29</v>
      </c>
      <c r="D90" s="36">
        <v>10</v>
      </c>
      <c r="E90" s="57" t="s">
        <v>3</v>
      </c>
      <c r="F90" s="45"/>
      <c r="G90" s="45">
        <f>H86*D90/100</f>
        <v>0</v>
      </c>
      <c r="H90" s="45"/>
      <c r="I90" s="8"/>
    </row>
    <row r="91" spans="1:20" ht="20.100000000000001" customHeight="1">
      <c r="B91" s="36">
        <f>B90+0.01</f>
        <v>7.02</v>
      </c>
      <c r="C91" s="46" t="s">
        <v>17</v>
      </c>
      <c r="D91" s="36">
        <v>3.5</v>
      </c>
      <c r="E91" s="57" t="s">
        <v>3</v>
      </c>
      <c r="F91" s="45"/>
      <c r="G91" s="45">
        <f>H86*D91/100</f>
        <v>0</v>
      </c>
      <c r="H91" s="45"/>
      <c r="I91" s="8"/>
      <c r="K91" s="33"/>
    </row>
    <row r="92" spans="1:20" ht="20.100000000000001" customHeight="1">
      <c r="B92" s="36">
        <f>B91+0.01</f>
        <v>7.0299999999999994</v>
      </c>
      <c r="C92" s="46" t="s">
        <v>11</v>
      </c>
      <c r="D92" s="36">
        <v>4</v>
      </c>
      <c r="E92" s="57" t="s">
        <v>3</v>
      </c>
      <c r="F92" s="45"/>
      <c r="G92" s="45">
        <f>H86*D92/100</f>
        <v>0</v>
      </c>
      <c r="H92" s="45"/>
      <c r="I92" s="8"/>
      <c r="K92" s="33"/>
    </row>
    <row r="93" spans="1:20" ht="20.100000000000001" customHeight="1">
      <c r="B93" s="36">
        <f>B92+0.01</f>
        <v>7.0399999999999991</v>
      </c>
      <c r="C93" s="46" t="s">
        <v>12</v>
      </c>
      <c r="D93" s="36">
        <v>2.5</v>
      </c>
      <c r="E93" s="57" t="s">
        <v>3</v>
      </c>
      <c r="F93" s="45"/>
      <c r="G93" s="45">
        <f>H86*D93/100</f>
        <v>0</v>
      </c>
      <c r="H93" s="45"/>
      <c r="I93" s="8"/>
      <c r="K93" s="33"/>
    </row>
    <row r="94" spans="1:20" ht="20.100000000000001" customHeight="1">
      <c r="B94" s="36">
        <f>B93+0.01</f>
        <v>7.0499999999999989</v>
      </c>
      <c r="C94" s="46" t="s">
        <v>21</v>
      </c>
      <c r="D94" s="36">
        <v>2</v>
      </c>
      <c r="E94" s="57" t="s">
        <v>3</v>
      </c>
      <c r="F94" s="45"/>
      <c r="G94" s="45">
        <f>H86*D94/100</f>
        <v>0</v>
      </c>
      <c r="H94" s="45"/>
      <c r="I94" s="8"/>
      <c r="K94" s="33"/>
    </row>
    <row r="95" spans="1:20" s="95" customFormat="1" ht="20.100000000000001" customHeight="1">
      <c r="A95" s="1"/>
      <c r="B95" s="36">
        <f>B94+0.01</f>
        <v>7.0599999999999987</v>
      </c>
      <c r="C95" s="46" t="s">
        <v>14</v>
      </c>
      <c r="D95" s="36">
        <v>18</v>
      </c>
      <c r="E95" s="57" t="s">
        <v>3</v>
      </c>
      <c r="F95" s="45"/>
      <c r="G95" s="45">
        <f>G90*D95/100</f>
        <v>0</v>
      </c>
      <c r="H95" s="48"/>
      <c r="I95" s="46"/>
      <c r="J95" s="65"/>
      <c r="K95" s="65"/>
      <c r="L95" s="1"/>
      <c r="M95" s="1"/>
      <c r="N95" s="1"/>
      <c r="O95" s="1"/>
      <c r="P95" s="1"/>
    </row>
    <row r="96" spans="1:20" s="95" customFormat="1" ht="15.75" thickBot="1">
      <c r="A96" s="1"/>
      <c r="B96" s="36"/>
      <c r="C96" s="46"/>
      <c r="D96" s="36"/>
      <c r="E96" s="82"/>
      <c r="F96" s="48"/>
      <c r="G96" s="48"/>
      <c r="H96" s="48"/>
      <c r="I96" s="46"/>
      <c r="J96" s="65"/>
      <c r="K96" s="65"/>
      <c r="L96" s="1"/>
      <c r="M96" s="1"/>
      <c r="N96" s="1"/>
      <c r="O96" s="1"/>
      <c r="P96" s="1"/>
    </row>
    <row r="97" spans="1:11" ht="19.350000000000001" customHeight="1" thickBot="1">
      <c r="B97" s="2" t="s">
        <v>15</v>
      </c>
      <c r="C97" s="3" t="s">
        <v>16</v>
      </c>
      <c r="D97" s="4"/>
      <c r="E97" s="5"/>
      <c r="F97" s="6"/>
      <c r="G97" s="6" t="s">
        <v>0</v>
      </c>
      <c r="H97" s="7">
        <f>H86+H88</f>
        <v>0</v>
      </c>
      <c r="I97" s="8"/>
      <c r="K97" s="11"/>
    </row>
    <row r="98" spans="1:11" ht="16.5" thickBot="1">
      <c r="B98" s="11"/>
      <c r="C98" s="97"/>
      <c r="D98" s="43"/>
      <c r="E98" s="47"/>
      <c r="F98" s="45"/>
      <c r="G98" s="11"/>
      <c r="H98" s="11"/>
      <c r="I98" s="8"/>
      <c r="J98" s="9"/>
    </row>
    <row r="99" spans="1:11" ht="20.100000000000001" customHeight="1" thickBot="1">
      <c r="B99" s="12" t="s">
        <v>15</v>
      </c>
      <c r="C99" s="91"/>
      <c r="D99" s="13"/>
      <c r="E99" s="14"/>
      <c r="F99" s="15"/>
      <c r="G99" s="15"/>
      <c r="H99" s="16">
        <f>H97/47.2</f>
        <v>0</v>
      </c>
      <c r="I99" s="8"/>
      <c r="J99" s="9"/>
    </row>
    <row r="100" spans="1:11" ht="15.75">
      <c r="C100" s="98"/>
      <c r="D100" s="8"/>
      <c r="E100" s="8"/>
      <c r="F100" s="72"/>
      <c r="G100" s="8"/>
      <c r="H100" s="8"/>
      <c r="I100" s="8"/>
      <c r="J100" s="9"/>
    </row>
    <row r="101" spans="1:11" ht="15" customHeight="1">
      <c r="B101" s="316"/>
      <c r="C101" s="316"/>
      <c r="D101" s="316"/>
      <c r="E101" s="316"/>
      <c r="F101" s="316"/>
      <c r="G101" s="316"/>
      <c r="H101" s="316"/>
      <c r="I101" s="8"/>
      <c r="J101" s="9"/>
    </row>
    <row r="102" spans="1:11">
      <c r="B102" s="316"/>
      <c r="C102" s="316"/>
      <c r="D102" s="316"/>
      <c r="E102" s="316"/>
      <c r="F102" s="316"/>
      <c r="G102" s="316"/>
      <c r="H102" s="316"/>
      <c r="I102" s="8"/>
      <c r="J102" s="9"/>
    </row>
    <row r="103" spans="1:11">
      <c r="A103" s="46"/>
      <c r="B103" s="316"/>
      <c r="C103" s="316"/>
      <c r="D103" s="316"/>
      <c r="E103" s="316"/>
      <c r="F103" s="316"/>
      <c r="G103" s="316"/>
      <c r="H103" s="316"/>
      <c r="I103" s="8"/>
      <c r="J103" s="9"/>
    </row>
    <row r="104" spans="1:11">
      <c r="A104" s="46"/>
      <c r="B104" s="316"/>
      <c r="C104" s="316"/>
      <c r="D104" s="316"/>
      <c r="E104" s="316"/>
      <c r="F104" s="316"/>
      <c r="G104" s="316"/>
      <c r="H104" s="316"/>
      <c r="I104" s="8"/>
      <c r="J104" s="9"/>
    </row>
    <row r="105" spans="1:11" ht="15.75">
      <c r="A105" s="46"/>
      <c r="B105" s="123"/>
      <c r="C105" s="18"/>
      <c r="D105" s="123"/>
      <c r="E105" s="80"/>
      <c r="F105" s="69"/>
      <c r="G105" s="81"/>
      <c r="H105" s="49"/>
      <c r="I105" s="25"/>
      <c r="J105" s="9"/>
    </row>
    <row r="106" spans="1:11" ht="16.350000000000001" customHeight="1">
      <c r="A106" s="46"/>
      <c r="B106" s="36"/>
      <c r="C106" s="50"/>
      <c r="D106" s="36"/>
      <c r="E106" s="35"/>
      <c r="F106" s="79"/>
      <c r="G106" s="48"/>
      <c r="H106" s="22"/>
      <c r="I106" s="10"/>
      <c r="J106" s="9"/>
    </row>
    <row r="107" spans="1:11" ht="17.100000000000001" customHeight="1">
      <c r="A107" s="46"/>
      <c r="B107" s="36"/>
      <c r="C107" s="46"/>
      <c r="D107" s="36"/>
      <c r="E107" s="35"/>
      <c r="F107" s="70"/>
      <c r="G107" s="48"/>
      <c r="H107" s="22"/>
      <c r="I107" s="10"/>
      <c r="J107" s="9"/>
    </row>
    <row r="108" spans="1:11" ht="15.6" customHeight="1">
      <c r="A108" s="46"/>
      <c r="B108" s="36"/>
      <c r="C108" s="1"/>
      <c r="D108" s="36"/>
      <c r="E108" s="35"/>
      <c r="F108" s="70"/>
      <c r="G108" s="48"/>
      <c r="H108" s="22"/>
      <c r="I108" s="10"/>
      <c r="J108" s="9"/>
    </row>
    <row r="109" spans="1:11" ht="15.75">
      <c r="A109" s="46"/>
      <c r="B109" s="36"/>
      <c r="C109" s="1"/>
      <c r="D109" s="19"/>
      <c r="E109" s="35"/>
      <c r="F109" s="70"/>
      <c r="G109" s="48"/>
      <c r="H109" s="22"/>
      <c r="I109" s="10"/>
      <c r="J109" s="9"/>
    </row>
    <row r="110" spans="1:11" ht="15.75">
      <c r="A110" s="46"/>
      <c r="B110" s="75"/>
      <c r="C110" s="1"/>
      <c r="D110" s="19"/>
      <c r="E110" s="19"/>
      <c r="F110" s="66"/>
      <c r="G110" s="19"/>
      <c r="H110" s="21"/>
      <c r="I110" s="10"/>
      <c r="J110" s="8"/>
      <c r="K110" s="8"/>
    </row>
    <row r="111" spans="1:11" ht="15.75">
      <c r="A111" s="46"/>
      <c r="B111" s="75"/>
      <c r="C111" s="75"/>
      <c r="D111" s="19"/>
      <c r="E111" s="19"/>
      <c r="F111" s="66"/>
      <c r="G111" s="19"/>
      <c r="H111" s="21"/>
      <c r="I111" s="10"/>
      <c r="J111" s="8"/>
      <c r="K111" s="8"/>
    </row>
    <row r="112" spans="1:11" ht="15.75">
      <c r="A112" s="46"/>
      <c r="B112" s="75"/>
      <c r="C112" s="75"/>
      <c r="D112" s="124"/>
      <c r="E112" s="19"/>
      <c r="F112" s="66"/>
      <c r="G112" s="19"/>
      <c r="H112" s="21"/>
      <c r="I112" s="10"/>
      <c r="J112" s="8"/>
      <c r="K112" s="8"/>
    </row>
    <row r="113" spans="1:11" ht="15.75">
      <c r="A113" s="46"/>
      <c r="B113" s="75"/>
      <c r="C113" s="75"/>
      <c r="D113" s="19"/>
      <c r="E113" s="94"/>
      <c r="F113" s="76"/>
      <c r="G113" s="76"/>
      <c r="H113" s="21"/>
      <c r="I113" s="10"/>
      <c r="J113" s="8"/>
      <c r="K113" s="8"/>
    </row>
    <row r="114" spans="1:11" ht="20.25">
      <c r="A114" s="46"/>
      <c r="B114" s="17"/>
      <c r="C114" s="75"/>
      <c r="D114" s="93"/>
      <c r="E114" s="19"/>
      <c r="F114" s="66"/>
      <c r="G114" s="19"/>
      <c r="H114" s="20"/>
      <c r="I114" s="10"/>
      <c r="J114" s="8"/>
      <c r="K114" s="8"/>
    </row>
    <row r="115" spans="1:11" ht="15.6" customHeight="1">
      <c r="A115" s="50"/>
      <c r="B115" s="93"/>
      <c r="C115" s="18"/>
      <c r="D115" s="93"/>
      <c r="E115" s="93"/>
      <c r="F115" s="93"/>
      <c r="G115" s="93"/>
      <c r="H115" s="93"/>
      <c r="I115" s="24"/>
      <c r="J115" s="8"/>
      <c r="K115" s="8"/>
    </row>
    <row r="116" spans="1:11" ht="15.6" customHeight="1">
      <c r="A116" s="46"/>
      <c r="B116" s="93"/>
      <c r="C116" s="93"/>
      <c r="D116" s="27"/>
      <c r="E116" s="93"/>
      <c r="F116" s="93"/>
      <c r="G116" s="93"/>
      <c r="H116" s="93"/>
      <c r="I116" s="24"/>
      <c r="J116" s="8"/>
      <c r="K116" s="8"/>
    </row>
    <row r="117" spans="1:11" ht="20.25">
      <c r="A117" s="46"/>
      <c r="B117" s="17"/>
      <c r="C117" s="93"/>
      <c r="D117" s="78"/>
      <c r="E117" s="28"/>
      <c r="F117" s="67"/>
      <c r="G117" s="27"/>
      <c r="H117" s="20"/>
      <c r="I117" s="10"/>
      <c r="J117" s="8"/>
      <c r="K117" s="8"/>
    </row>
    <row r="118" spans="1:11" ht="15.75">
      <c r="A118" s="50"/>
      <c r="B118" s="124"/>
      <c r="C118" s="26"/>
      <c r="D118" s="36"/>
      <c r="E118" s="19"/>
      <c r="F118" s="78"/>
      <c r="G118" s="78"/>
      <c r="H118" s="21"/>
      <c r="I118" s="10"/>
      <c r="J118" s="8"/>
      <c r="K118" s="8"/>
    </row>
    <row r="119" spans="1:11" ht="15.75">
      <c r="A119" s="46"/>
      <c r="B119" s="22"/>
      <c r="C119" s="19"/>
      <c r="D119" s="36"/>
      <c r="E119" s="35"/>
      <c r="F119" s="69"/>
      <c r="G119" s="46"/>
      <c r="H119" s="46"/>
      <c r="I119" s="10"/>
      <c r="J119" s="8"/>
      <c r="K119" s="8"/>
    </row>
    <row r="120" spans="1:11" ht="15.75">
      <c r="A120" s="46"/>
      <c r="B120" s="22"/>
      <c r="C120" s="46"/>
      <c r="D120" s="36"/>
      <c r="E120" s="35"/>
      <c r="F120" s="69"/>
      <c r="G120" s="35"/>
      <c r="H120" s="35"/>
      <c r="I120" s="10"/>
      <c r="J120" s="8"/>
      <c r="K120" s="8"/>
    </row>
    <row r="121" spans="1:11" ht="15.75">
      <c r="A121" s="46"/>
      <c r="B121" s="123"/>
      <c r="C121" s="35"/>
      <c r="D121" s="36"/>
      <c r="E121" s="35"/>
      <c r="F121" s="48"/>
      <c r="G121" s="48"/>
      <c r="H121" s="49"/>
      <c r="I121" s="10"/>
      <c r="J121" s="8"/>
      <c r="K121" s="8"/>
    </row>
    <row r="122" spans="1:11" ht="15.75">
      <c r="A122" s="46"/>
      <c r="B122" s="36"/>
      <c r="C122" s="50"/>
      <c r="D122" s="36"/>
      <c r="E122" s="35"/>
      <c r="F122" s="79"/>
      <c r="G122" s="48"/>
      <c r="H122" s="22"/>
      <c r="I122" s="10"/>
      <c r="J122" s="8"/>
      <c r="K122" s="8"/>
    </row>
    <row r="123" spans="1:11" ht="15.75">
      <c r="A123" s="46"/>
      <c r="B123" s="36"/>
      <c r="C123" s="46"/>
      <c r="D123" s="36"/>
      <c r="E123" s="35"/>
      <c r="F123" s="79"/>
      <c r="G123" s="48"/>
      <c r="H123" s="22"/>
      <c r="I123" s="10"/>
      <c r="J123" s="8"/>
      <c r="K123" s="8"/>
    </row>
    <row r="124" spans="1:11" ht="15.75">
      <c r="A124" s="46"/>
      <c r="B124" s="36"/>
      <c r="C124" s="46"/>
      <c r="D124" s="36"/>
      <c r="E124" s="35"/>
      <c r="F124" s="79"/>
      <c r="G124" s="48"/>
      <c r="H124" s="22"/>
      <c r="I124" s="10"/>
      <c r="J124" s="8"/>
      <c r="K124" s="8"/>
    </row>
    <row r="125" spans="1:11" ht="15.75">
      <c r="A125" s="46"/>
      <c r="B125" s="36"/>
      <c r="C125" s="46"/>
      <c r="D125" s="36"/>
      <c r="E125" s="35"/>
      <c r="F125" s="79"/>
      <c r="G125" s="48"/>
      <c r="H125" s="22"/>
      <c r="I125" s="10"/>
      <c r="J125" s="8"/>
      <c r="K125" s="8"/>
    </row>
    <row r="126" spans="1:11" ht="15.75">
      <c r="A126" s="46"/>
      <c r="B126" s="36"/>
      <c r="C126" s="46"/>
      <c r="D126" s="36"/>
      <c r="E126" s="35"/>
      <c r="F126" s="79"/>
      <c r="G126" s="48"/>
      <c r="H126" s="22"/>
      <c r="I126" s="10"/>
      <c r="J126" s="8"/>
      <c r="K126" s="8"/>
    </row>
    <row r="127" spans="1:11" ht="15.75">
      <c r="A127" s="46"/>
      <c r="B127" s="36"/>
      <c r="C127" s="46"/>
      <c r="D127" s="36"/>
      <c r="E127" s="35"/>
      <c r="F127" s="79"/>
      <c r="G127" s="79"/>
      <c r="H127" s="22"/>
      <c r="I127" s="10"/>
      <c r="J127" s="8"/>
      <c r="K127" s="8"/>
    </row>
    <row r="128" spans="1:11" ht="15.75">
      <c r="A128" s="46"/>
      <c r="B128" s="36"/>
      <c r="C128" s="46"/>
      <c r="D128" s="36"/>
      <c r="E128" s="35"/>
      <c r="F128" s="48"/>
      <c r="G128" s="48"/>
      <c r="H128" s="22"/>
      <c r="I128" s="10"/>
      <c r="J128" s="8"/>
      <c r="K128" s="8"/>
    </row>
    <row r="129" spans="1:11" ht="15.75">
      <c r="A129" s="46"/>
      <c r="B129" s="36"/>
      <c r="C129" s="46"/>
      <c r="D129" s="36"/>
      <c r="E129" s="35"/>
      <c r="F129" s="79"/>
      <c r="G129" s="48"/>
      <c r="H129" s="22"/>
      <c r="I129" s="10"/>
      <c r="J129" s="11"/>
      <c r="K129" s="8"/>
    </row>
    <row r="130" spans="1:11">
      <c r="A130" s="46"/>
      <c r="B130" s="36"/>
      <c r="C130" s="46"/>
      <c r="D130" s="36"/>
      <c r="E130" s="35"/>
      <c r="F130" s="79"/>
      <c r="G130" s="48"/>
      <c r="H130" s="22"/>
      <c r="J130" s="11"/>
      <c r="K130" s="8"/>
    </row>
    <row r="131" spans="1:11">
      <c r="A131" s="46"/>
      <c r="B131" s="36"/>
      <c r="C131" s="46"/>
      <c r="D131" s="36"/>
      <c r="E131" s="35"/>
      <c r="F131" s="79"/>
      <c r="G131" s="48"/>
      <c r="H131" s="22"/>
      <c r="J131" s="11"/>
      <c r="K131" s="8"/>
    </row>
    <row r="132" spans="1:11" ht="15.6" customHeight="1">
      <c r="A132" s="46"/>
      <c r="B132" s="36"/>
      <c r="C132" s="46"/>
      <c r="D132" s="35"/>
      <c r="E132" s="35"/>
      <c r="F132" s="79"/>
      <c r="G132" s="48"/>
      <c r="H132" s="46"/>
      <c r="J132" s="11"/>
      <c r="K132" s="8"/>
    </row>
    <row r="133" spans="1:11" ht="15.75">
      <c r="A133" s="46"/>
      <c r="B133" s="46"/>
      <c r="C133" s="46"/>
      <c r="D133" s="123"/>
      <c r="E133" s="35"/>
      <c r="F133" s="69"/>
      <c r="G133" s="46"/>
      <c r="H133" s="46"/>
      <c r="J133" s="11"/>
      <c r="K133" s="8"/>
    </row>
    <row r="134" spans="1:11" ht="15.6" customHeight="1">
      <c r="A134" s="46"/>
      <c r="B134" s="123"/>
      <c r="C134" s="46"/>
      <c r="D134" s="36"/>
      <c r="E134" s="80"/>
      <c r="F134" s="81"/>
      <c r="G134" s="123"/>
      <c r="H134" s="81"/>
      <c r="J134" s="11"/>
      <c r="K134" s="8"/>
    </row>
    <row r="135" spans="1:11" ht="15.75">
      <c r="A135" s="46"/>
      <c r="B135" s="36"/>
      <c r="C135" s="50"/>
      <c r="D135" s="123"/>
      <c r="E135" s="35"/>
      <c r="F135" s="48"/>
      <c r="G135" s="36"/>
      <c r="H135" s="48"/>
      <c r="I135" s="11"/>
      <c r="J135" s="11"/>
      <c r="K135" s="8"/>
    </row>
    <row r="136" spans="1:11" ht="15.75">
      <c r="A136" s="46"/>
      <c r="B136" s="123"/>
      <c r="C136" s="46"/>
      <c r="D136" s="36"/>
      <c r="E136" s="80"/>
      <c r="F136" s="81"/>
      <c r="G136" s="81"/>
      <c r="H136" s="81"/>
      <c r="J136" s="11"/>
      <c r="K136" s="8"/>
    </row>
    <row r="137" spans="1:11" ht="15.75">
      <c r="A137" s="46"/>
      <c r="B137" s="36"/>
      <c r="C137" s="50"/>
      <c r="D137" s="36"/>
      <c r="E137" s="82"/>
      <c r="F137" s="48"/>
      <c r="G137" s="48"/>
      <c r="H137" s="48"/>
      <c r="I137" s="10"/>
      <c r="J137" s="11"/>
      <c r="K137" s="8"/>
    </row>
    <row r="138" spans="1:11" ht="15.75">
      <c r="A138" s="46"/>
      <c r="B138" s="36"/>
      <c r="C138" s="46"/>
      <c r="D138" s="36"/>
      <c r="E138" s="82"/>
      <c r="F138" s="48"/>
      <c r="G138" s="48"/>
      <c r="H138" s="48"/>
      <c r="I138" s="10"/>
      <c r="J138" s="11"/>
      <c r="K138" s="8"/>
    </row>
    <row r="139" spans="1:11" ht="15.75">
      <c r="A139" s="46"/>
      <c r="B139" s="36"/>
      <c r="C139" s="46"/>
      <c r="D139" s="36"/>
      <c r="E139" s="82"/>
      <c r="F139" s="48"/>
      <c r="G139" s="48"/>
      <c r="H139" s="48"/>
      <c r="I139" s="10"/>
      <c r="J139" s="11"/>
      <c r="K139" s="8"/>
    </row>
    <row r="140" spans="1:11" ht="21" customHeight="1">
      <c r="A140" s="46"/>
      <c r="B140" s="36"/>
      <c r="C140" s="46"/>
      <c r="D140" s="36"/>
      <c r="E140" s="82"/>
      <c r="F140" s="48"/>
      <c r="G140" s="48"/>
      <c r="H140" s="48"/>
      <c r="I140" s="10"/>
      <c r="J140" s="11"/>
      <c r="K140" s="8"/>
    </row>
    <row r="141" spans="1:11" ht="15.75">
      <c r="A141" s="46"/>
      <c r="B141" s="36"/>
      <c r="C141" s="46"/>
      <c r="D141" s="46"/>
      <c r="E141" s="82"/>
      <c r="F141" s="48"/>
      <c r="G141" s="48"/>
      <c r="H141" s="48"/>
      <c r="I141" s="10"/>
      <c r="J141" s="11"/>
      <c r="K141" s="8"/>
    </row>
    <row r="142" spans="1:11" ht="17.100000000000001" customHeight="1">
      <c r="A142" s="46"/>
      <c r="B142" s="36"/>
      <c r="C142" s="46"/>
      <c r="D142" s="83"/>
      <c r="E142" s="46"/>
      <c r="F142" s="69"/>
      <c r="G142" s="46"/>
      <c r="H142" s="48"/>
      <c r="I142" s="10"/>
      <c r="J142" s="11"/>
      <c r="K142" s="8"/>
    </row>
    <row r="143" spans="1:11" ht="15.75">
      <c r="A143" s="46"/>
      <c r="B143" s="83"/>
      <c r="C143" s="46"/>
      <c r="D143" s="36"/>
      <c r="E143" s="85"/>
      <c r="F143" s="86"/>
      <c r="G143" s="86"/>
      <c r="H143" s="86"/>
      <c r="I143" s="10"/>
      <c r="J143" s="11"/>
      <c r="K143" s="8"/>
    </row>
    <row r="144" spans="1:11" ht="15.75">
      <c r="A144" s="46"/>
      <c r="B144" s="22"/>
      <c r="C144" s="84"/>
      <c r="D144" s="87"/>
      <c r="E144" s="35"/>
      <c r="F144" s="48"/>
      <c r="G144" s="22"/>
      <c r="H144" s="22"/>
      <c r="I144" s="10"/>
      <c r="J144" s="11"/>
      <c r="K144" s="8"/>
    </row>
    <row r="145" spans="1:11" ht="15" customHeight="1">
      <c r="A145" s="46"/>
      <c r="B145" s="87"/>
      <c r="C145" s="46"/>
      <c r="D145" s="46"/>
      <c r="E145" s="89"/>
      <c r="F145" s="90"/>
      <c r="G145" s="90"/>
      <c r="H145" s="90"/>
      <c r="I145" s="10"/>
      <c r="J145" s="11"/>
      <c r="K145" s="8"/>
    </row>
    <row r="146" spans="1:11" ht="15.75">
      <c r="A146" s="46"/>
      <c r="B146" s="22"/>
      <c r="C146" s="88"/>
      <c r="D146" s="122"/>
      <c r="E146" s="46"/>
      <c r="F146" s="69"/>
      <c r="G146" s="46"/>
      <c r="H146" s="46"/>
      <c r="I146" s="10"/>
      <c r="J146" s="11"/>
      <c r="K146" s="8"/>
    </row>
    <row r="147" spans="1:11" ht="15.75">
      <c r="A147" s="46"/>
      <c r="B147" s="303"/>
      <c r="C147" s="46"/>
      <c r="D147" s="122"/>
      <c r="E147" s="122"/>
      <c r="F147" s="122"/>
      <c r="G147" s="303"/>
      <c r="H147" s="304"/>
      <c r="I147" s="10"/>
      <c r="J147" s="11"/>
      <c r="K147" s="8"/>
    </row>
    <row r="148" spans="1:11" ht="15.75">
      <c r="A148" s="46"/>
      <c r="B148" s="303"/>
      <c r="C148" s="122"/>
      <c r="D148" s="35"/>
      <c r="E148" s="122"/>
      <c r="F148" s="122"/>
      <c r="G148" s="303"/>
      <c r="H148" s="305"/>
      <c r="I148" s="10"/>
      <c r="J148" s="11"/>
      <c r="K148" s="8"/>
    </row>
    <row r="149" spans="1:11" ht="15.75">
      <c r="A149" s="46"/>
      <c r="B149" s="22"/>
      <c r="C149" s="122"/>
      <c r="D149" s="35"/>
      <c r="E149" s="35"/>
      <c r="F149" s="69"/>
      <c r="G149" s="46"/>
      <c r="H149" s="46"/>
      <c r="I149" s="10"/>
      <c r="J149" s="11"/>
      <c r="K149" s="8"/>
    </row>
    <row r="150" spans="1:11" ht="15.75">
      <c r="A150" s="46"/>
      <c r="B150" s="22"/>
      <c r="C150" s="46"/>
      <c r="D150" s="35"/>
      <c r="E150" s="35"/>
      <c r="F150" s="69"/>
      <c r="G150" s="46"/>
      <c r="H150" s="46"/>
      <c r="I150" s="10"/>
      <c r="J150" s="11"/>
      <c r="K150" s="8"/>
    </row>
    <row r="151" spans="1:11" ht="15.75">
      <c r="A151" s="46"/>
      <c r="B151" s="22"/>
      <c r="C151" s="46"/>
      <c r="D151" s="35"/>
      <c r="E151" s="35"/>
      <c r="F151" s="69"/>
      <c r="G151" s="46"/>
      <c r="H151" s="46"/>
      <c r="I151" s="10"/>
      <c r="J151" s="11"/>
      <c r="K151" s="8"/>
    </row>
    <row r="152" spans="1:11" ht="15.75">
      <c r="A152" s="46"/>
      <c r="B152" s="22"/>
      <c r="C152" s="46"/>
      <c r="D152" s="35"/>
      <c r="E152" s="35"/>
      <c r="F152" s="69"/>
      <c r="G152" s="46"/>
      <c r="H152" s="46"/>
      <c r="I152" s="10"/>
      <c r="J152" s="11"/>
      <c r="K152" s="8"/>
    </row>
    <row r="153" spans="1:11" ht="15.75">
      <c r="A153" s="46"/>
      <c r="B153" s="22"/>
      <c r="C153" s="46"/>
      <c r="D153" s="35"/>
      <c r="E153" s="35"/>
      <c r="F153" s="69"/>
      <c r="G153" s="46"/>
      <c r="H153" s="46"/>
      <c r="I153" s="10"/>
      <c r="J153" s="11"/>
      <c r="K153" s="8"/>
    </row>
    <row r="154" spans="1:11" ht="15.75">
      <c r="A154" s="46"/>
      <c r="B154" s="22"/>
      <c r="C154" s="46"/>
      <c r="D154" s="35"/>
      <c r="E154" s="35"/>
      <c r="F154" s="69"/>
      <c r="G154" s="46"/>
      <c r="H154" s="46"/>
      <c r="I154" s="10"/>
      <c r="J154" s="11"/>
      <c r="K154" s="8"/>
    </row>
    <row r="155" spans="1:11">
      <c r="A155" s="46"/>
      <c r="B155" s="22"/>
      <c r="C155" s="46"/>
      <c r="D155" s="35"/>
      <c r="E155" s="35"/>
      <c r="F155" s="69"/>
      <c r="G155" s="46"/>
      <c r="H155" s="46"/>
      <c r="J155" s="11"/>
      <c r="K155" s="8"/>
    </row>
    <row r="156" spans="1:11">
      <c r="A156" s="46"/>
      <c r="B156" s="22"/>
      <c r="C156" s="46"/>
      <c r="D156" s="35"/>
      <c r="E156" s="35"/>
      <c r="F156" s="69"/>
      <c r="G156" s="46"/>
      <c r="H156" s="46"/>
      <c r="J156" s="11"/>
      <c r="K156" s="8"/>
    </row>
    <row r="157" spans="1:11">
      <c r="A157" s="46"/>
      <c r="B157" s="22"/>
      <c r="C157" s="46"/>
      <c r="D157" s="35"/>
      <c r="E157" s="35"/>
      <c r="F157" s="69"/>
      <c r="G157" s="46"/>
      <c r="H157" s="46"/>
      <c r="J157" s="11"/>
      <c r="K157" s="8"/>
    </row>
    <row r="158" spans="1:11">
      <c r="A158" s="46"/>
      <c r="B158" s="22"/>
      <c r="C158" s="46"/>
      <c r="D158" s="35"/>
      <c r="E158" s="35"/>
      <c r="F158" s="69"/>
      <c r="G158" s="46"/>
      <c r="H158" s="46"/>
      <c r="J158" s="11"/>
      <c r="K158" s="8"/>
    </row>
    <row r="159" spans="1:11">
      <c r="A159" s="46"/>
      <c r="B159" s="22"/>
      <c r="C159" s="46"/>
      <c r="D159" s="35"/>
      <c r="E159" s="35"/>
      <c r="F159" s="69"/>
      <c r="G159" s="46"/>
      <c r="H159" s="46"/>
      <c r="J159" s="11"/>
      <c r="K159" s="8"/>
    </row>
    <row r="160" spans="1:11">
      <c r="A160" s="46"/>
      <c r="B160" s="22"/>
      <c r="C160" s="46"/>
      <c r="D160" s="35"/>
      <c r="E160" s="35"/>
      <c r="F160" s="69"/>
      <c r="G160" s="46"/>
      <c r="H160" s="46"/>
      <c r="J160" s="11"/>
      <c r="K160" s="8"/>
    </row>
    <row r="161" spans="1:11" ht="15.6" customHeight="1">
      <c r="A161" s="46"/>
      <c r="B161" s="22"/>
      <c r="C161" s="46"/>
      <c r="D161" s="35"/>
      <c r="E161" s="35"/>
      <c r="F161" s="69"/>
      <c r="G161" s="46"/>
      <c r="H161" s="46"/>
      <c r="J161" s="11"/>
      <c r="K161" s="8"/>
    </row>
    <row r="162" spans="1:11">
      <c r="A162" s="46"/>
      <c r="B162" s="22"/>
      <c r="C162" s="46"/>
      <c r="D162" s="35"/>
      <c r="E162" s="35"/>
      <c r="F162" s="69"/>
      <c r="G162" s="46"/>
      <c r="H162" s="46"/>
      <c r="J162" s="11"/>
      <c r="K162" s="8"/>
    </row>
    <row r="163" spans="1:11">
      <c r="A163" s="46"/>
      <c r="B163" s="22"/>
      <c r="C163" s="46"/>
      <c r="D163" s="35"/>
      <c r="E163" s="35"/>
      <c r="F163" s="69"/>
      <c r="G163" s="46"/>
      <c r="H163" s="46"/>
      <c r="J163" s="11"/>
      <c r="K163" s="8"/>
    </row>
    <row r="164" spans="1:11">
      <c r="A164" s="46"/>
      <c r="B164" s="22"/>
      <c r="C164" s="46"/>
      <c r="D164" s="35"/>
      <c r="E164" s="35"/>
      <c r="F164" s="69"/>
      <c r="G164" s="46"/>
      <c r="H164" s="46"/>
      <c r="J164" s="11"/>
      <c r="K164" s="8"/>
    </row>
    <row r="165" spans="1:11">
      <c r="A165" s="46"/>
      <c r="B165" s="22"/>
      <c r="C165" s="46"/>
      <c r="D165" s="35"/>
      <c r="E165" s="35"/>
      <c r="F165" s="69"/>
      <c r="G165" s="46"/>
      <c r="H165" s="46"/>
      <c r="J165" s="11"/>
      <c r="K165" s="8"/>
    </row>
    <row r="166" spans="1:11">
      <c r="A166" s="46"/>
      <c r="B166" s="22"/>
      <c r="C166" s="46"/>
      <c r="D166" s="35"/>
      <c r="E166" s="35"/>
      <c r="F166" s="69"/>
      <c r="G166" s="46"/>
      <c r="H166" s="46"/>
      <c r="J166" s="11"/>
      <c r="K166" s="8"/>
    </row>
    <row r="167" spans="1:11">
      <c r="A167" s="46"/>
      <c r="B167" s="22"/>
      <c r="C167" s="46"/>
      <c r="D167" s="35"/>
      <c r="E167" s="35"/>
      <c r="F167" s="69"/>
      <c r="G167" s="46"/>
      <c r="H167" s="46"/>
      <c r="J167" s="11"/>
      <c r="K167" s="8"/>
    </row>
    <row r="168" spans="1:11">
      <c r="A168" s="46"/>
      <c r="B168" s="22"/>
      <c r="C168" s="46"/>
      <c r="D168" s="35"/>
      <c r="E168" s="35"/>
      <c r="F168" s="69"/>
      <c r="G168" s="46"/>
      <c r="H168" s="46"/>
      <c r="J168" s="11"/>
      <c r="K168" s="8"/>
    </row>
    <row r="169" spans="1:11">
      <c r="A169" s="46"/>
      <c r="B169" s="22"/>
      <c r="C169" s="46"/>
      <c r="E169" s="35"/>
      <c r="F169" s="69"/>
      <c r="G169" s="46"/>
      <c r="H169" s="46"/>
      <c r="J169" s="11"/>
      <c r="K169" s="8"/>
    </row>
    <row r="170" spans="1:11">
      <c r="C170" s="46"/>
      <c r="J170" s="11"/>
      <c r="K170" s="8"/>
    </row>
    <row r="171" spans="1:11">
      <c r="J171" s="11"/>
      <c r="K171" s="8"/>
    </row>
    <row r="172" spans="1:11">
      <c r="J172" s="11"/>
      <c r="K172" s="8"/>
    </row>
    <row r="173" spans="1:11">
      <c r="J173" s="11"/>
      <c r="K173" s="8"/>
    </row>
    <row r="174" spans="1:11">
      <c r="J174" s="11"/>
      <c r="K174" s="8"/>
    </row>
    <row r="175" spans="1:11">
      <c r="J175" s="11"/>
      <c r="K175" s="8"/>
    </row>
    <row r="176" spans="1:11">
      <c r="J176" s="11"/>
      <c r="K176" s="8"/>
    </row>
    <row r="177" spans="1:11">
      <c r="J177" s="11"/>
      <c r="K177" s="8"/>
    </row>
    <row r="178" spans="1:11">
      <c r="J178" s="11"/>
      <c r="K178" s="8"/>
    </row>
    <row r="179" spans="1:11">
      <c r="I179" s="8"/>
      <c r="J179" s="11"/>
      <c r="K179" s="8"/>
    </row>
    <row r="180" spans="1:11">
      <c r="I180" s="8"/>
      <c r="J180" s="11"/>
      <c r="K180" s="8"/>
    </row>
    <row r="181" spans="1:11">
      <c r="I181" s="8"/>
      <c r="J181" s="11"/>
      <c r="K181" s="8"/>
    </row>
    <row r="182" spans="1:11">
      <c r="I182" s="8"/>
    </row>
    <row r="183" spans="1:11">
      <c r="I183" s="8"/>
    </row>
    <row r="184" spans="1:11" s="61" customFormat="1" ht="19.350000000000001" customHeight="1">
      <c r="A184" s="58"/>
      <c r="B184" s="33"/>
      <c r="C184" s="9"/>
      <c r="D184" s="34"/>
      <c r="E184" s="34"/>
      <c r="F184" s="68"/>
      <c r="G184" s="9"/>
      <c r="H184" s="9"/>
      <c r="I184" s="59"/>
      <c r="J184" s="60"/>
    </row>
    <row r="185" spans="1:11" ht="15.75">
      <c r="I185" s="25"/>
    </row>
    <row r="186" spans="1:11" s="61" customFormat="1" ht="26.1" customHeight="1">
      <c r="A186" s="58"/>
      <c r="B186" s="33"/>
      <c r="C186" s="9"/>
      <c r="D186" s="34"/>
      <c r="E186" s="34"/>
      <c r="F186" s="68"/>
      <c r="G186" s="9"/>
      <c r="H186" s="9"/>
      <c r="I186" s="62"/>
      <c r="J186" s="60"/>
      <c r="K186" s="63"/>
    </row>
    <row r="187" spans="1:11">
      <c r="I187" s="8"/>
    </row>
    <row r="188" spans="1:11" s="61" customFormat="1" ht="22.35" customHeight="1">
      <c r="A188" s="58"/>
      <c r="B188" s="33"/>
      <c r="C188" s="9"/>
      <c r="D188" s="34"/>
      <c r="E188" s="34"/>
      <c r="F188" s="68"/>
      <c r="G188" s="9"/>
      <c r="H188" s="9"/>
      <c r="I188" s="64"/>
      <c r="J188" s="60"/>
    </row>
    <row r="189" spans="1:11">
      <c r="I189" s="46"/>
    </row>
    <row r="190" spans="1:11" ht="24" customHeight="1">
      <c r="I190" s="46"/>
    </row>
    <row r="191" spans="1:11">
      <c r="I191" s="46"/>
    </row>
    <row r="192" spans="1:11">
      <c r="I192" s="46"/>
    </row>
    <row r="193" spans="9:9">
      <c r="I193" s="46"/>
    </row>
    <row r="194" spans="9:9" ht="15.75">
      <c r="I194" s="25"/>
    </row>
    <row r="195" spans="9:9" ht="5.0999999999999996" customHeight="1">
      <c r="I195" s="8"/>
    </row>
    <row r="196" spans="9:9">
      <c r="I196" s="8"/>
    </row>
    <row r="197" spans="9:9">
      <c r="I197" s="8"/>
    </row>
    <row r="198" spans="9:9" ht="15.75">
      <c r="I198" s="25"/>
    </row>
    <row r="199" spans="9:9">
      <c r="I199" s="8"/>
    </row>
    <row r="200" spans="9:9">
      <c r="I200" s="8"/>
    </row>
    <row r="201" spans="9:9" ht="15.75">
      <c r="I201" s="25"/>
    </row>
    <row r="202" spans="9:9" ht="15.75">
      <c r="I202" s="25"/>
    </row>
    <row r="203" spans="9:9">
      <c r="I203" s="8"/>
    </row>
    <row r="204" spans="9:9">
      <c r="I204" s="8"/>
    </row>
    <row r="205" spans="9:9">
      <c r="I205" s="8"/>
    </row>
    <row r="206" spans="9:9">
      <c r="I206" s="8"/>
    </row>
    <row r="207" spans="9:9">
      <c r="I207" s="8"/>
    </row>
    <row r="208" spans="9:9" ht="15.75">
      <c r="I208" s="25"/>
    </row>
    <row r="209" spans="1:20" ht="15.75">
      <c r="I209" s="25"/>
    </row>
    <row r="210" spans="1:20">
      <c r="I210" s="8"/>
    </row>
    <row r="211" spans="1:20">
      <c r="I211" s="8"/>
      <c r="J211" s="65"/>
    </row>
    <row r="212" spans="1:20">
      <c r="I212" s="8"/>
    </row>
    <row r="213" spans="1:20">
      <c r="I213" s="8"/>
    </row>
    <row r="214" spans="1:20" ht="13.35" customHeight="1">
      <c r="I214" s="25"/>
    </row>
    <row r="215" spans="1:20">
      <c r="I215" s="8"/>
    </row>
    <row r="216" spans="1:20">
      <c r="I216" s="8"/>
    </row>
    <row r="217" spans="1:20" ht="15.75">
      <c r="I217" s="25"/>
    </row>
    <row r="218" spans="1:20" ht="15.6" customHeight="1">
      <c r="I218" s="25"/>
    </row>
    <row r="219" spans="1:20" s="33" customFormat="1" ht="15.75">
      <c r="A219" s="1"/>
      <c r="C219" s="9"/>
      <c r="D219" s="34"/>
      <c r="E219" s="34"/>
      <c r="F219" s="68"/>
      <c r="G219" s="9"/>
      <c r="H219" s="9"/>
      <c r="I219" s="25"/>
      <c r="K219" s="9"/>
      <c r="L219" s="9"/>
      <c r="M219" s="9"/>
      <c r="N219" s="9"/>
      <c r="O219" s="9"/>
      <c r="P219" s="9"/>
      <c r="Q219" s="9"/>
      <c r="R219" s="9"/>
      <c r="S219" s="9"/>
      <c r="T219" s="9"/>
    </row>
    <row r="220" spans="1:20" s="33" customFormat="1">
      <c r="A220" s="1"/>
      <c r="C220" s="9"/>
      <c r="D220" s="34"/>
      <c r="E220" s="34"/>
      <c r="F220" s="68"/>
      <c r="G220" s="9"/>
      <c r="H220" s="9"/>
      <c r="I220" s="8"/>
      <c r="K220" s="9"/>
      <c r="L220" s="9"/>
      <c r="M220" s="9"/>
      <c r="N220" s="9"/>
      <c r="O220" s="9"/>
      <c r="P220" s="9"/>
      <c r="Q220" s="9"/>
      <c r="R220" s="9"/>
      <c r="S220" s="9"/>
      <c r="T220" s="9"/>
    </row>
    <row r="221" spans="1:20" s="33" customFormat="1">
      <c r="A221" s="1"/>
      <c r="C221" s="9"/>
      <c r="D221" s="34"/>
      <c r="E221" s="34"/>
      <c r="F221" s="68"/>
      <c r="G221" s="9"/>
      <c r="H221" s="9"/>
      <c r="I221" s="8"/>
      <c r="K221" s="9"/>
      <c r="L221" s="9"/>
      <c r="M221" s="9"/>
      <c r="N221" s="9"/>
      <c r="O221" s="9"/>
      <c r="P221" s="9"/>
      <c r="Q221" s="9"/>
      <c r="R221" s="9"/>
      <c r="S221" s="9"/>
      <c r="T221" s="9"/>
    </row>
    <row r="222" spans="1:20" s="33" customFormat="1">
      <c r="A222" s="1"/>
      <c r="C222" s="9"/>
      <c r="D222" s="34"/>
      <c r="E222" s="34"/>
      <c r="F222" s="68"/>
      <c r="G222" s="9"/>
      <c r="H222" s="9"/>
      <c r="I222" s="8"/>
      <c r="K222" s="9"/>
      <c r="L222" s="9"/>
      <c r="M222" s="9"/>
      <c r="N222" s="9"/>
      <c r="O222" s="9"/>
      <c r="P222" s="9"/>
      <c r="Q222" s="9"/>
      <c r="R222" s="9"/>
      <c r="S222" s="9"/>
      <c r="T222" s="9"/>
    </row>
    <row r="223" spans="1:20" s="33" customFormat="1">
      <c r="A223" s="1"/>
      <c r="C223" s="9"/>
      <c r="D223" s="34"/>
      <c r="E223" s="34"/>
      <c r="F223" s="68"/>
      <c r="G223" s="9"/>
      <c r="H223" s="9"/>
      <c r="I223" s="8"/>
      <c r="K223" s="9"/>
      <c r="L223" s="9"/>
      <c r="M223" s="9"/>
      <c r="N223" s="9"/>
      <c r="O223" s="9"/>
      <c r="P223" s="9"/>
      <c r="Q223" s="9"/>
      <c r="R223" s="9"/>
      <c r="S223" s="9"/>
      <c r="T223" s="9"/>
    </row>
    <row r="224" spans="1:20" s="33" customFormat="1">
      <c r="A224" s="1"/>
      <c r="C224" s="9"/>
      <c r="D224" s="34"/>
      <c r="E224" s="34"/>
      <c r="F224" s="68"/>
      <c r="G224" s="9"/>
      <c r="H224" s="9"/>
      <c r="I224" s="8"/>
      <c r="K224" s="9"/>
      <c r="L224" s="9"/>
      <c r="M224" s="9"/>
      <c r="N224" s="9"/>
      <c r="O224" s="9"/>
      <c r="P224" s="9"/>
      <c r="Q224" s="9"/>
      <c r="R224" s="9"/>
      <c r="S224" s="9"/>
      <c r="T224" s="9"/>
    </row>
    <row r="225" spans="1:20" s="33" customFormat="1">
      <c r="A225" s="1"/>
      <c r="C225" s="9"/>
      <c r="D225" s="34"/>
      <c r="E225" s="34"/>
      <c r="F225" s="68"/>
      <c r="G225" s="9"/>
      <c r="H225" s="9"/>
      <c r="I225" s="8"/>
      <c r="K225" s="9"/>
      <c r="L225" s="9"/>
      <c r="M225" s="9"/>
      <c r="N225" s="9"/>
      <c r="O225" s="9"/>
      <c r="P225" s="9"/>
      <c r="Q225" s="9"/>
      <c r="R225" s="9"/>
      <c r="S225" s="9"/>
      <c r="T225" s="9"/>
    </row>
    <row r="226" spans="1:20" s="33" customFormat="1">
      <c r="A226" s="1"/>
      <c r="C226" s="9"/>
      <c r="D226" s="34"/>
      <c r="E226" s="34"/>
      <c r="F226" s="68"/>
      <c r="G226" s="9"/>
      <c r="H226" s="9"/>
      <c r="I226" s="8"/>
      <c r="K226" s="9"/>
      <c r="L226" s="9"/>
      <c r="M226" s="9"/>
      <c r="N226" s="9"/>
      <c r="O226" s="9"/>
      <c r="P226" s="9"/>
      <c r="Q226" s="9"/>
      <c r="R226" s="9"/>
      <c r="S226" s="9"/>
      <c r="T226" s="9"/>
    </row>
    <row r="227" spans="1:20" s="33" customFormat="1">
      <c r="A227" s="1"/>
      <c r="C227" s="9"/>
      <c r="D227" s="34"/>
      <c r="E227" s="34"/>
      <c r="F227" s="68"/>
      <c r="G227" s="9"/>
      <c r="H227" s="9"/>
      <c r="I227" s="8"/>
      <c r="K227" s="9"/>
      <c r="L227" s="9"/>
      <c r="M227" s="9"/>
      <c r="N227" s="9"/>
      <c r="O227" s="9"/>
      <c r="P227" s="9"/>
      <c r="Q227" s="9"/>
      <c r="R227" s="9"/>
      <c r="S227" s="9"/>
      <c r="T227" s="9"/>
    </row>
    <row r="228" spans="1:20" s="33" customFormat="1">
      <c r="A228" s="1"/>
      <c r="C228" s="9"/>
      <c r="D228" s="34"/>
      <c r="E228" s="34"/>
      <c r="F228" s="68"/>
      <c r="G228" s="9"/>
      <c r="H228" s="9"/>
      <c r="I228" s="8"/>
      <c r="K228" s="9"/>
      <c r="L228" s="9"/>
      <c r="M228" s="9"/>
      <c r="N228" s="9"/>
      <c r="O228" s="9"/>
      <c r="P228" s="9"/>
      <c r="Q228" s="9"/>
      <c r="R228" s="9"/>
      <c r="S228" s="9"/>
      <c r="T228" s="9"/>
    </row>
    <row r="229" spans="1:20" s="33" customFormat="1">
      <c r="A229" s="1"/>
      <c r="C229" s="9"/>
      <c r="D229" s="34"/>
      <c r="E229" s="34"/>
      <c r="F229" s="68"/>
      <c r="G229" s="9"/>
      <c r="H229" s="9"/>
      <c r="I229" s="8"/>
      <c r="K229" s="9"/>
      <c r="L229" s="9"/>
      <c r="M229" s="9"/>
      <c r="N229" s="9"/>
      <c r="O229" s="9"/>
      <c r="P229" s="9"/>
      <c r="Q229" s="9"/>
      <c r="R229" s="9"/>
      <c r="S229" s="9"/>
      <c r="T229" s="9"/>
    </row>
    <row r="230" spans="1:20" s="33" customFormat="1">
      <c r="A230" s="1"/>
      <c r="C230" s="9"/>
      <c r="D230" s="34"/>
      <c r="E230" s="34"/>
      <c r="F230" s="68"/>
      <c r="G230" s="9"/>
      <c r="H230" s="9"/>
      <c r="I230" s="8"/>
      <c r="K230" s="9"/>
      <c r="L230" s="9"/>
      <c r="M230" s="9"/>
      <c r="N230" s="9"/>
      <c r="O230" s="9"/>
      <c r="P230" s="9"/>
      <c r="Q230" s="9"/>
      <c r="R230" s="9"/>
      <c r="S230" s="9"/>
      <c r="T230" s="9"/>
    </row>
    <row r="231" spans="1:20" s="33" customFormat="1">
      <c r="A231" s="1"/>
      <c r="C231" s="9"/>
      <c r="D231" s="34"/>
      <c r="E231" s="34"/>
      <c r="F231" s="68"/>
      <c r="G231" s="9"/>
      <c r="H231" s="9"/>
      <c r="I231" s="8"/>
      <c r="K231" s="9"/>
      <c r="L231" s="9"/>
      <c r="M231" s="9"/>
      <c r="N231" s="9"/>
      <c r="O231" s="9"/>
      <c r="P231" s="9"/>
      <c r="Q231" s="9"/>
      <c r="R231" s="9"/>
      <c r="S231" s="9"/>
      <c r="T231" s="9"/>
    </row>
    <row r="232" spans="1:20" s="33" customFormat="1">
      <c r="A232" s="1"/>
      <c r="C232" s="9"/>
      <c r="D232" s="34"/>
      <c r="E232" s="34"/>
      <c r="F232" s="68"/>
      <c r="G232" s="9"/>
      <c r="H232" s="9"/>
      <c r="I232" s="8"/>
      <c r="K232" s="9"/>
      <c r="L232" s="9"/>
      <c r="M232" s="9"/>
      <c r="N232" s="9"/>
      <c r="O232" s="9"/>
      <c r="P232" s="9"/>
      <c r="Q232" s="9"/>
      <c r="R232" s="9"/>
      <c r="S232" s="9"/>
      <c r="T232" s="9"/>
    </row>
    <row r="233" spans="1:20" s="33" customFormat="1">
      <c r="A233" s="1"/>
      <c r="C233" s="9"/>
      <c r="D233" s="34"/>
      <c r="E233" s="34"/>
      <c r="F233" s="68"/>
      <c r="G233" s="9"/>
      <c r="H233" s="9"/>
      <c r="I233" s="8"/>
      <c r="K233" s="9"/>
      <c r="L233" s="9"/>
      <c r="M233" s="9"/>
      <c r="N233" s="9"/>
      <c r="O233" s="9"/>
      <c r="P233" s="9"/>
      <c r="Q233" s="9"/>
      <c r="R233" s="9"/>
      <c r="S233" s="9"/>
      <c r="T233" s="9"/>
    </row>
    <row r="234" spans="1:20" s="33" customFormat="1">
      <c r="A234" s="1"/>
      <c r="C234" s="9"/>
      <c r="D234" s="34"/>
      <c r="E234" s="34"/>
      <c r="F234" s="68"/>
      <c r="G234" s="9"/>
      <c r="H234" s="9"/>
      <c r="I234" s="8"/>
      <c r="K234" s="9"/>
      <c r="L234" s="9"/>
      <c r="M234" s="9"/>
      <c r="N234" s="9"/>
      <c r="O234" s="9"/>
      <c r="P234" s="9"/>
      <c r="Q234" s="9"/>
      <c r="R234" s="9"/>
      <c r="S234" s="9"/>
      <c r="T234" s="9"/>
    </row>
    <row r="235" spans="1:20" s="33" customFormat="1">
      <c r="A235" s="1"/>
      <c r="C235" s="9"/>
      <c r="D235" s="34"/>
      <c r="E235" s="34"/>
      <c r="F235" s="68"/>
      <c r="G235" s="9"/>
      <c r="H235" s="9"/>
      <c r="I235" s="8"/>
      <c r="K235" s="9"/>
      <c r="L235" s="9"/>
      <c r="M235" s="9"/>
      <c r="N235" s="9"/>
      <c r="O235" s="9"/>
      <c r="P235" s="9"/>
      <c r="Q235" s="9"/>
      <c r="R235" s="9"/>
      <c r="S235" s="9"/>
      <c r="T235" s="9"/>
    </row>
    <row r="236" spans="1:20" s="33" customFormat="1">
      <c r="A236" s="1"/>
      <c r="C236" s="9"/>
      <c r="D236" s="34"/>
      <c r="E236" s="34"/>
      <c r="F236" s="68"/>
      <c r="G236" s="9"/>
      <c r="H236" s="9"/>
      <c r="I236" s="8"/>
      <c r="K236" s="9"/>
      <c r="L236" s="9"/>
      <c r="M236" s="9"/>
      <c r="N236" s="9"/>
      <c r="O236" s="9"/>
      <c r="P236" s="9"/>
      <c r="Q236" s="9"/>
      <c r="R236" s="9"/>
      <c r="S236" s="9"/>
      <c r="T236" s="9"/>
    </row>
    <row r="237" spans="1:20" s="33" customFormat="1" ht="15.75">
      <c r="A237" s="1"/>
      <c r="C237" s="9"/>
      <c r="D237" s="34"/>
      <c r="E237" s="34"/>
      <c r="F237" s="68"/>
      <c r="G237" s="9"/>
      <c r="H237" s="9"/>
      <c r="I237" s="25"/>
      <c r="K237" s="9"/>
      <c r="L237" s="9"/>
      <c r="M237" s="9"/>
      <c r="N237" s="9"/>
      <c r="O237" s="9"/>
      <c r="P237" s="9"/>
      <c r="Q237" s="9"/>
      <c r="R237" s="9"/>
      <c r="S237" s="9"/>
      <c r="T237" s="9"/>
    </row>
    <row r="238" spans="1:20" s="33" customFormat="1">
      <c r="A238" s="1"/>
      <c r="C238" s="9"/>
      <c r="D238" s="34"/>
      <c r="E238" s="34"/>
      <c r="F238" s="68"/>
      <c r="G238" s="9"/>
      <c r="H238" s="9"/>
      <c r="I238" s="8"/>
      <c r="K238" s="9"/>
      <c r="L238" s="9"/>
      <c r="M238" s="9"/>
      <c r="N238" s="9"/>
      <c r="O238" s="9"/>
      <c r="P238" s="9"/>
      <c r="Q238" s="9"/>
      <c r="R238" s="9"/>
      <c r="S238" s="9"/>
      <c r="T238" s="9"/>
    </row>
    <row r="239" spans="1:20" s="33" customFormat="1">
      <c r="A239" s="1"/>
      <c r="C239" s="9"/>
      <c r="D239" s="34"/>
      <c r="E239" s="34"/>
      <c r="F239" s="68"/>
      <c r="G239" s="9"/>
      <c r="H239" s="9"/>
      <c r="I239" s="8"/>
      <c r="K239" s="9"/>
      <c r="L239" s="9"/>
      <c r="M239" s="9"/>
      <c r="N239" s="9"/>
      <c r="O239" s="9"/>
      <c r="P239" s="9"/>
      <c r="Q239" s="9"/>
      <c r="R239" s="9"/>
      <c r="S239" s="9"/>
      <c r="T239" s="9"/>
    </row>
    <row r="240" spans="1:20" s="33" customFormat="1">
      <c r="A240" s="1"/>
      <c r="C240" s="9"/>
      <c r="D240" s="34"/>
      <c r="E240" s="34"/>
      <c r="F240" s="68"/>
      <c r="G240" s="9"/>
      <c r="H240" s="9"/>
      <c r="I240" s="8"/>
      <c r="K240" s="9"/>
      <c r="L240" s="9"/>
      <c r="M240" s="9"/>
      <c r="N240" s="9"/>
      <c r="O240" s="9"/>
      <c r="P240" s="9"/>
      <c r="Q240" s="9"/>
      <c r="R240" s="9"/>
      <c r="S240" s="9"/>
      <c r="T240" s="9"/>
    </row>
    <row r="241" spans="1:20" s="33" customFormat="1">
      <c r="A241" s="1"/>
      <c r="C241" s="9"/>
      <c r="D241" s="34"/>
      <c r="E241" s="34"/>
      <c r="F241" s="68"/>
      <c r="G241" s="9"/>
      <c r="H241" s="9"/>
      <c r="I241" s="8"/>
      <c r="K241" s="9"/>
      <c r="L241" s="9"/>
      <c r="M241" s="9"/>
      <c r="N241" s="9"/>
      <c r="O241" s="9"/>
      <c r="P241" s="9"/>
      <c r="Q241" s="9"/>
      <c r="R241" s="9"/>
      <c r="S241" s="9"/>
      <c r="T241" s="9"/>
    </row>
    <row r="284" spans="1:20" s="33" customFormat="1">
      <c r="A284" s="1"/>
      <c r="C284" s="9"/>
      <c r="D284" s="34"/>
      <c r="E284" s="34"/>
      <c r="F284" s="68"/>
      <c r="G284" s="9"/>
      <c r="H284" s="9"/>
      <c r="I284" s="8"/>
      <c r="K284" s="9"/>
      <c r="L284" s="9"/>
      <c r="M284" s="9"/>
      <c r="N284" s="9"/>
      <c r="O284" s="9"/>
      <c r="P284" s="9"/>
      <c r="Q284" s="9"/>
      <c r="R284" s="9"/>
      <c r="S284" s="9"/>
      <c r="T284" s="9"/>
    </row>
    <row r="285" spans="1:20" s="33" customFormat="1">
      <c r="A285" s="1"/>
      <c r="C285" s="9"/>
      <c r="D285" s="34"/>
      <c r="E285" s="34"/>
      <c r="F285" s="68"/>
      <c r="G285" s="9"/>
      <c r="H285" s="9"/>
      <c r="I285" s="8"/>
      <c r="K285" s="9"/>
      <c r="L285" s="9"/>
      <c r="M285" s="9"/>
      <c r="N285" s="9"/>
      <c r="O285" s="9"/>
      <c r="P285" s="9"/>
      <c r="Q285" s="9"/>
      <c r="R285" s="9"/>
      <c r="S285" s="9"/>
      <c r="T285" s="9"/>
    </row>
    <row r="286" spans="1:20" s="33" customFormat="1" ht="15.75">
      <c r="A286" s="1"/>
      <c r="C286" s="9"/>
      <c r="D286" s="34"/>
      <c r="E286" s="34"/>
      <c r="F286" s="68"/>
      <c r="G286" s="9"/>
      <c r="H286" s="9"/>
      <c r="I286" s="25"/>
      <c r="K286" s="9"/>
      <c r="L286" s="9"/>
      <c r="M286" s="9"/>
      <c r="N286" s="9"/>
      <c r="O286" s="9"/>
      <c r="P286" s="9"/>
      <c r="Q286" s="9"/>
      <c r="R286" s="9"/>
      <c r="S286" s="9"/>
      <c r="T286" s="9"/>
    </row>
    <row r="287" spans="1:20" s="33" customFormat="1" ht="15.75">
      <c r="A287" s="1"/>
      <c r="C287" s="9"/>
      <c r="D287" s="34"/>
      <c r="E287" s="34"/>
      <c r="F287" s="68"/>
      <c r="G287" s="9"/>
      <c r="H287" s="9"/>
      <c r="I287" s="25"/>
      <c r="K287" s="9"/>
      <c r="L287" s="9"/>
      <c r="M287" s="9"/>
      <c r="N287" s="9"/>
      <c r="O287" s="9"/>
      <c r="P287" s="9"/>
      <c r="Q287" s="9"/>
      <c r="R287" s="9"/>
      <c r="S287" s="9"/>
      <c r="T287" s="9"/>
    </row>
    <row r="288" spans="1:20" s="33" customFormat="1" ht="15.75">
      <c r="A288" s="1"/>
      <c r="C288" s="9"/>
      <c r="D288" s="34"/>
      <c r="E288" s="34"/>
      <c r="F288" s="68"/>
      <c r="G288" s="9"/>
      <c r="H288" s="9"/>
      <c r="I288" s="25"/>
      <c r="K288" s="9"/>
      <c r="L288" s="9"/>
      <c r="M288" s="9"/>
      <c r="N288" s="9"/>
      <c r="O288" s="9"/>
      <c r="P288" s="9"/>
      <c r="Q288" s="9"/>
      <c r="R288" s="9"/>
      <c r="S288" s="9"/>
      <c r="T288" s="9"/>
    </row>
    <row r="289" spans="1:20" s="33" customFormat="1">
      <c r="A289" s="1"/>
      <c r="C289" s="9"/>
      <c r="D289" s="34"/>
      <c r="E289" s="34"/>
      <c r="F289" s="68"/>
      <c r="G289" s="9"/>
      <c r="H289" s="9"/>
      <c r="I289" s="8"/>
      <c r="K289" s="9"/>
      <c r="L289" s="9"/>
      <c r="M289" s="9"/>
      <c r="N289" s="9"/>
      <c r="O289" s="9"/>
      <c r="P289" s="9"/>
      <c r="Q289" s="9"/>
      <c r="R289" s="9"/>
      <c r="S289" s="9"/>
      <c r="T289" s="9"/>
    </row>
    <row r="290" spans="1:20" s="33" customFormat="1" ht="15.75">
      <c r="A290" s="1"/>
      <c r="C290" s="9"/>
      <c r="D290" s="34"/>
      <c r="E290" s="34"/>
      <c r="F290" s="68"/>
      <c r="G290" s="9"/>
      <c r="H290" s="9"/>
      <c r="I290" s="25"/>
      <c r="K290" s="9"/>
      <c r="L290" s="9"/>
      <c r="M290" s="9"/>
      <c r="N290" s="9"/>
      <c r="O290" s="9"/>
      <c r="P290" s="9"/>
      <c r="Q290" s="9"/>
      <c r="R290" s="9"/>
      <c r="S290" s="9"/>
      <c r="T290" s="9"/>
    </row>
    <row r="292" spans="1:20" s="33" customFormat="1">
      <c r="A292" s="1"/>
      <c r="C292" s="9"/>
      <c r="D292" s="34"/>
      <c r="E292" s="34"/>
      <c r="F292" s="68"/>
      <c r="G292" s="9"/>
      <c r="H292" s="9"/>
      <c r="I292" s="8"/>
      <c r="K292" s="9"/>
      <c r="L292" s="9"/>
      <c r="M292" s="9"/>
      <c r="N292" s="9"/>
      <c r="O292" s="9"/>
      <c r="P292" s="9"/>
      <c r="Q292" s="9"/>
      <c r="R292" s="9"/>
      <c r="S292" s="9"/>
      <c r="T292" s="9"/>
    </row>
    <row r="293" spans="1:20" s="33" customFormat="1">
      <c r="A293" s="1"/>
      <c r="C293" s="9"/>
      <c r="D293" s="34"/>
      <c r="E293" s="34"/>
      <c r="F293" s="68"/>
      <c r="G293" s="9"/>
      <c r="H293" s="9"/>
      <c r="I293" s="8"/>
      <c r="K293" s="9"/>
      <c r="L293" s="9"/>
      <c r="M293" s="9"/>
      <c r="N293" s="9"/>
      <c r="O293" s="9"/>
      <c r="P293" s="9"/>
      <c r="Q293" s="9"/>
      <c r="R293" s="9"/>
      <c r="S293" s="9"/>
      <c r="T293" s="9"/>
    </row>
    <row r="294" spans="1:20" s="33" customFormat="1" ht="15.75">
      <c r="A294" s="1"/>
      <c r="C294" s="9"/>
      <c r="D294" s="34"/>
      <c r="E294" s="34"/>
      <c r="F294" s="68"/>
      <c r="G294" s="9"/>
      <c r="H294" s="9"/>
      <c r="I294" s="25"/>
      <c r="K294" s="9"/>
      <c r="L294" s="9"/>
      <c r="M294" s="9"/>
      <c r="N294" s="9"/>
      <c r="O294" s="9"/>
      <c r="P294" s="9"/>
      <c r="Q294" s="9"/>
      <c r="R294" s="9"/>
      <c r="S294" s="9"/>
      <c r="T294" s="9"/>
    </row>
    <row r="295" spans="1:20" s="33" customFormat="1" ht="15.75">
      <c r="A295" s="1"/>
      <c r="C295" s="9"/>
      <c r="D295" s="34"/>
      <c r="E295" s="34"/>
      <c r="F295" s="68"/>
      <c r="G295" s="9"/>
      <c r="H295" s="9"/>
      <c r="I295" s="25"/>
      <c r="K295" s="9"/>
      <c r="L295" s="9"/>
      <c r="M295" s="9"/>
      <c r="N295" s="9"/>
      <c r="O295" s="9"/>
      <c r="P295" s="9"/>
      <c r="Q295" s="9"/>
      <c r="R295" s="9"/>
      <c r="S295" s="9"/>
      <c r="T295" s="9"/>
    </row>
    <row r="296" spans="1:20" s="33" customFormat="1" ht="15.75">
      <c r="A296" s="1"/>
      <c r="C296" s="9"/>
      <c r="D296" s="34"/>
      <c r="E296" s="34"/>
      <c r="F296" s="68"/>
      <c r="G296" s="9"/>
      <c r="H296" s="9"/>
      <c r="I296" s="25"/>
      <c r="K296" s="9"/>
      <c r="L296" s="9"/>
      <c r="M296" s="9"/>
      <c r="N296" s="9"/>
      <c r="O296" s="9"/>
      <c r="P296" s="9"/>
      <c r="Q296" s="9"/>
      <c r="R296" s="9"/>
      <c r="S296" s="9"/>
      <c r="T296" s="9"/>
    </row>
    <row r="297" spans="1:20" s="33" customFormat="1">
      <c r="A297" s="1"/>
      <c r="C297" s="9"/>
      <c r="D297" s="34"/>
      <c r="E297" s="34"/>
      <c r="F297" s="68"/>
      <c r="G297" s="9"/>
      <c r="H297" s="9"/>
      <c r="I297" s="8"/>
      <c r="K297" s="9"/>
      <c r="L297" s="9"/>
      <c r="M297" s="9"/>
      <c r="N297" s="9"/>
      <c r="O297" s="9"/>
      <c r="P297" s="9"/>
      <c r="Q297" s="9"/>
      <c r="R297" s="9"/>
      <c r="S297" s="9"/>
      <c r="T297" s="9"/>
    </row>
  </sheetData>
  <mergeCells count="8">
    <mergeCell ref="J4:J10"/>
    <mergeCell ref="B6:G6"/>
    <mergeCell ref="B12:H13"/>
    <mergeCell ref="B147:B148"/>
    <mergeCell ref="G147:G148"/>
    <mergeCell ref="H147:H148"/>
    <mergeCell ref="B101:H104"/>
    <mergeCell ref="B7:G9"/>
  </mergeCells>
  <phoneticPr fontId="17" type="noConversion"/>
  <printOptions horizontalCentered="1"/>
  <pageMargins left="0.70000000000000007" right="0.60000000000000009" top="0.75000000000000011" bottom="0.75000000000000011" header="0.30000000000000004" footer="0.30000000000000004"/>
  <pageSetup scale="35" orientation="portrait" horizontalDpi="4294967293" verticalDpi="4294967293" r:id="rId1"/>
  <headerFooter alignWithMargins="0"/>
  <rowBreaks count="1" manualBreakCount="1">
    <brk id="152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91"/>
  <sheetViews>
    <sheetView view="pageBreakPreview" zoomScaleSheetLayoutView="100" workbookViewId="0">
      <selection activeCell="D27" sqref="D27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3.28515625" style="9" customWidth="1"/>
    <col min="4" max="4" width="11.285156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0" customFormat="1" ht="16.350000000000001" customHeight="1">
      <c r="A12" s="24"/>
      <c r="B12" s="309" t="s">
        <v>34</v>
      </c>
      <c r="C12" s="310"/>
      <c r="D12" s="310"/>
      <c r="E12" s="310"/>
      <c r="F12" s="310"/>
      <c r="G12" s="310"/>
      <c r="H12" s="311"/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 ht="18" customHeight="1" thickBot="1">
      <c r="B13" s="312"/>
      <c r="C13" s="313"/>
      <c r="D13" s="313"/>
      <c r="E13" s="313"/>
      <c r="F13" s="313"/>
      <c r="G13" s="313"/>
      <c r="H13" s="314"/>
      <c r="J13" s="22"/>
      <c r="K13" s="99"/>
      <c r="L13" s="11"/>
      <c r="M13" s="8"/>
      <c r="N13" s="8"/>
      <c r="O13" s="8"/>
      <c r="P13" s="8"/>
      <c r="Q13" s="8"/>
      <c r="R13" s="8"/>
      <c r="S13" s="8"/>
      <c r="T13" s="8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0" customFormat="1" ht="18" customHeight="1" thickBot="1">
      <c r="A15" s="24"/>
      <c r="B15" s="29" t="s">
        <v>4</v>
      </c>
      <c r="C15" s="30" t="s">
        <v>5</v>
      </c>
      <c r="D15" s="31" t="s">
        <v>7</v>
      </c>
      <c r="E15" s="30" t="s">
        <v>6</v>
      </c>
      <c r="F15" s="31" t="s">
        <v>8</v>
      </c>
      <c r="G15" s="31" t="s">
        <v>9</v>
      </c>
      <c r="H15" s="32" t="s">
        <v>10</v>
      </c>
      <c r="P15" s="73"/>
      <c r="Q15" s="25"/>
      <c r="R15" s="25"/>
      <c r="S15" s="25"/>
      <c r="T15" s="25"/>
    </row>
    <row r="16" spans="1:20" ht="14.1" customHeight="1">
      <c r="B16" s="11"/>
      <c r="C16" s="35"/>
      <c r="D16" s="36"/>
      <c r="E16" s="35"/>
      <c r="F16" s="69"/>
      <c r="G16" s="35"/>
      <c r="H16" s="35"/>
      <c r="I16" s="8"/>
      <c r="J16" s="9"/>
      <c r="P16" s="73"/>
      <c r="Q16" s="8"/>
      <c r="R16" s="8"/>
      <c r="S16" s="8"/>
      <c r="T16" s="8"/>
    </row>
    <row r="17" spans="2:20" ht="21" customHeight="1">
      <c r="B17" s="37">
        <v>1</v>
      </c>
      <c r="C17" s="38" t="s">
        <v>13</v>
      </c>
      <c r="D17" s="39"/>
      <c r="E17" s="40"/>
      <c r="F17" s="41"/>
      <c r="G17" s="41"/>
      <c r="H17" s="42"/>
      <c r="I17" s="8"/>
      <c r="J17" s="74"/>
      <c r="K17" s="73"/>
      <c r="L17" s="74"/>
      <c r="M17" s="74"/>
      <c r="N17" s="73"/>
      <c r="O17" s="73"/>
      <c r="P17" s="73"/>
      <c r="Q17" s="8"/>
      <c r="R17" s="8"/>
      <c r="S17" s="8"/>
      <c r="T17" s="8"/>
    </row>
    <row r="18" spans="2:20" s="1" customFormat="1" ht="13.5" customHeight="1">
      <c r="B18" s="123"/>
      <c r="C18" s="50"/>
      <c r="D18" s="36"/>
      <c r="E18" s="35"/>
      <c r="F18" s="48"/>
      <c r="G18" s="48"/>
      <c r="H18" s="49"/>
      <c r="I18" s="46"/>
      <c r="J18" s="109"/>
      <c r="K18" s="110"/>
      <c r="L18" s="109"/>
      <c r="M18" s="109"/>
      <c r="N18" s="110"/>
      <c r="O18" s="110"/>
      <c r="P18" s="110"/>
      <c r="Q18" s="46"/>
      <c r="R18" s="46"/>
      <c r="S18" s="46"/>
      <c r="T18" s="46"/>
    </row>
    <row r="19" spans="2:20" ht="18.75" customHeight="1">
      <c r="B19" s="36">
        <v>1.01</v>
      </c>
      <c r="C19" s="44" t="s">
        <v>39</v>
      </c>
      <c r="D19" s="36">
        <v>1</v>
      </c>
      <c r="E19" s="35" t="s">
        <v>33</v>
      </c>
      <c r="F19" s="45">
        <v>0</v>
      </c>
      <c r="G19" s="45">
        <f t="shared" ref="G19:G25" si="0">D19*F19</f>
        <v>0</v>
      </c>
      <c r="H19" s="11"/>
      <c r="I19" s="8"/>
      <c r="J19" s="74"/>
      <c r="K19" s="73"/>
      <c r="L19" s="74"/>
      <c r="M19" s="74"/>
      <c r="N19" s="73"/>
      <c r="O19" s="73"/>
      <c r="P19" s="73"/>
      <c r="Q19" s="8"/>
      <c r="R19" s="8"/>
      <c r="S19" s="8"/>
      <c r="T19" s="8"/>
    </row>
    <row r="20" spans="2:20" ht="19.5" customHeight="1">
      <c r="B20" s="36">
        <f>B19+0.01</f>
        <v>1.02</v>
      </c>
      <c r="C20" s="44" t="s">
        <v>160</v>
      </c>
      <c r="D20" s="36">
        <v>1</v>
      </c>
      <c r="E20" s="35" t="s">
        <v>33</v>
      </c>
      <c r="F20" s="45">
        <v>0</v>
      </c>
      <c r="G20" s="45">
        <f t="shared" si="0"/>
        <v>0</v>
      </c>
      <c r="H20" s="11"/>
      <c r="I20" s="8"/>
      <c r="J20" s="74"/>
      <c r="K20" s="73"/>
      <c r="L20" s="74"/>
      <c r="M20" s="74"/>
      <c r="N20" s="73"/>
      <c r="O20" s="73"/>
      <c r="P20" s="73"/>
      <c r="Q20" s="8"/>
      <c r="R20" s="8"/>
      <c r="S20" s="8"/>
      <c r="T20" s="8"/>
    </row>
    <row r="21" spans="2:20" ht="21.75" customHeight="1">
      <c r="B21" s="36">
        <f>B20+0.01</f>
        <v>1.03</v>
      </c>
      <c r="C21" s="44" t="s">
        <v>166</v>
      </c>
      <c r="D21" s="36">
        <v>1</v>
      </c>
      <c r="E21" s="35" t="s">
        <v>33</v>
      </c>
      <c r="F21" s="48">
        <v>0</v>
      </c>
      <c r="G21" s="48">
        <f t="shared" si="0"/>
        <v>0</v>
      </c>
      <c r="H21" s="11"/>
      <c r="I21" s="8"/>
      <c r="J21" s="74"/>
      <c r="K21" s="73"/>
      <c r="L21" s="74"/>
      <c r="M21" s="74"/>
      <c r="N21" s="73"/>
      <c r="O21" s="73"/>
      <c r="P21" s="73"/>
      <c r="Q21" s="8"/>
      <c r="R21" s="8"/>
      <c r="S21" s="8"/>
      <c r="T21" s="8"/>
    </row>
    <row r="22" spans="2:20" ht="21.75" customHeight="1">
      <c r="B22" s="36">
        <f>B21+0.01</f>
        <v>1.04</v>
      </c>
      <c r="C22" s="44" t="s">
        <v>37</v>
      </c>
      <c r="D22" s="36">
        <v>1</v>
      </c>
      <c r="E22" s="35" t="s">
        <v>33</v>
      </c>
      <c r="F22" s="48">
        <v>0</v>
      </c>
      <c r="G22" s="48">
        <f t="shared" si="0"/>
        <v>0</v>
      </c>
      <c r="H22" s="11"/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2:20" ht="21.75" customHeight="1">
      <c r="B23" s="36">
        <f>B22+0.01</f>
        <v>1.05</v>
      </c>
      <c r="C23" s="44" t="s">
        <v>36</v>
      </c>
      <c r="D23" s="36">
        <v>1</v>
      </c>
      <c r="E23" s="35" t="s">
        <v>33</v>
      </c>
      <c r="F23" s="48">
        <v>0</v>
      </c>
      <c r="G23" s="48">
        <f t="shared" si="0"/>
        <v>0</v>
      </c>
      <c r="H23" s="11"/>
      <c r="I23" s="8"/>
      <c r="J23" s="74"/>
      <c r="K23" s="73"/>
      <c r="L23" s="74"/>
      <c r="M23" s="74"/>
      <c r="N23" s="73"/>
      <c r="O23" s="73"/>
      <c r="P23" s="73"/>
      <c r="Q23" s="8"/>
      <c r="R23" s="8"/>
      <c r="S23" s="8"/>
      <c r="T23" s="8"/>
    </row>
    <row r="24" spans="2:20" ht="21.75" customHeight="1">
      <c r="B24" s="36">
        <f>B22+0.01</f>
        <v>1.05</v>
      </c>
      <c r="C24" s="44" t="s">
        <v>22</v>
      </c>
      <c r="D24" s="36">
        <v>1</v>
      </c>
      <c r="E24" s="35" t="s">
        <v>33</v>
      </c>
      <c r="F24" s="48">
        <v>0</v>
      </c>
      <c r="G24" s="48">
        <f t="shared" si="0"/>
        <v>0</v>
      </c>
      <c r="H24" s="11"/>
      <c r="I24" s="8"/>
      <c r="J24" s="74"/>
      <c r="K24" s="73"/>
      <c r="L24" s="74"/>
      <c r="M24" s="74"/>
      <c r="N24" s="73"/>
      <c r="O24" s="73"/>
      <c r="P24" s="73"/>
      <c r="Q24" s="8"/>
      <c r="R24" s="8"/>
      <c r="S24" s="8"/>
      <c r="T24" s="8"/>
    </row>
    <row r="25" spans="2:20" ht="30.75" customHeight="1">
      <c r="B25" s="36">
        <f>B24+0.01</f>
        <v>1.06</v>
      </c>
      <c r="C25" s="44" t="s">
        <v>159</v>
      </c>
      <c r="D25" s="36">
        <v>6</v>
      </c>
      <c r="E25" s="35" t="s">
        <v>28</v>
      </c>
      <c r="F25" s="48">
        <v>0</v>
      </c>
      <c r="G25" s="48">
        <f t="shared" si="0"/>
        <v>0</v>
      </c>
      <c r="H25" s="11"/>
      <c r="I25" s="8"/>
      <c r="J25" s="74"/>
      <c r="K25" s="73"/>
      <c r="L25" s="74"/>
      <c r="M25" s="74"/>
      <c r="N25" s="73"/>
      <c r="O25" s="73"/>
      <c r="P25" s="73"/>
      <c r="Q25" s="8"/>
      <c r="R25" s="8"/>
      <c r="S25" s="8"/>
      <c r="T25" s="8"/>
    </row>
    <row r="26" spans="2:20" ht="18" customHeight="1" thickBot="1">
      <c r="B26" s="121"/>
      <c r="C26" s="121"/>
      <c r="D26" s="121"/>
      <c r="E26" s="121"/>
      <c r="F26" s="121"/>
      <c r="G26" s="121"/>
      <c r="H26" s="120"/>
      <c r="I26" s="8"/>
      <c r="J26" s="74"/>
      <c r="K26" s="73"/>
      <c r="L26" s="74"/>
      <c r="M26" s="74"/>
      <c r="N26" s="73"/>
      <c r="O26" s="73"/>
      <c r="P26" s="73"/>
      <c r="Q26" s="8"/>
      <c r="R26" s="8"/>
      <c r="S26" s="8"/>
      <c r="T26" s="8"/>
    </row>
    <row r="27" spans="2:20" s="1" customFormat="1" ht="18.75" customHeight="1" thickTop="1" thickBot="1">
      <c r="B27" s="115"/>
      <c r="C27" s="116"/>
      <c r="D27" s="115"/>
      <c r="E27" s="117"/>
      <c r="F27" s="118"/>
      <c r="G27" s="118"/>
      <c r="H27" s="119">
        <f>SUM(G19:G25)</f>
        <v>0</v>
      </c>
      <c r="I27" s="46"/>
      <c r="J27" s="109"/>
      <c r="K27" s="110"/>
      <c r="L27" s="109"/>
      <c r="M27" s="109"/>
      <c r="N27" s="110"/>
      <c r="O27" s="110"/>
      <c r="P27" s="110"/>
      <c r="Q27" s="46"/>
      <c r="R27" s="46"/>
      <c r="S27" s="46"/>
      <c r="T27" s="46"/>
    </row>
    <row r="28" spans="2:20" s="1" customFormat="1" ht="18.75" customHeight="1" thickTop="1">
      <c r="B28" s="36"/>
      <c r="C28" s="44"/>
      <c r="D28" s="36"/>
      <c r="E28" s="35"/>
      <c r="F28" s="48"/>
      <c r="G28" s="48"/>
      <c r="H28" s="49"/>
      <c r="I28" s="46"/>
      <c r="J28" s="109"/>
      <c r="K28" s="110"/>
      <c r="L28" s="109"/>
      <c r="M28" s="109"/>
      <c r="N28" s="110"/>
      <c r="O28" s="110"/>
      <c r="P28" s="110"/>
      <c r="Q28" s="46"/>
      <c r="R28" s="46"/>
      <c r="S28" s="46"/>
      <c r="T28" s="46"/>
    </row>
    <row r="29" spans="2:20" ht="18" customHeight="1">
      <c r="B29" s="37">
        <v>2</v>
      </c>
      <c r="C29" s="38" t="s">
        <v>38</v>
      </c>
      <c r="D29" s="39"/>
      <c r="E29" s="40"/>
      <c r="F29" s="41"/>
      <c r="G29" s="41"/>
      <c r="H29" s="42"/>
      <c r="I29" s="8"/>
      <c r="J29" s="74"/>
      <c r="K29" s="73"/>
      <c r="L29" s="74"/>
      <c r="M29" s="74"/>
      <c r="N29" s="73"/>
      <c r="O29" s="73"/>
      <c r="P29" s="73"/>
      <c r="Q29" s="8"/>
      <c r="R29" s="8"/>
      <c r="S29" s="8"/>
      <c r="T29" s="8"/>
    </row>
    <row r="30" spans="2:20" s="1" customFormat="1" ht="13.5" customHeight="1">
      <c r="B30" s="123"/>
      <c r="C30" s="50"/>
      <c r="D30" s="36"/>
      <c r="E30" s="35"/>
      <c r="F30" s="48"/>
      <c r="G30" s="48"/>
      <c r="H30" s="49"/>
      <c r="I30" s="46"/>
      <c r="J30" s="109"/>
      <c r="K30" s="110"/>
      <c r="L30" s="109"/>
      <c r="M30" s="109"/>
      <c r="N30" s="110"/>
      <c r="O30" s="110"/>
      <c r="P30" s="110"/>
      <c r="Q30" s="46"/>
      <c r="R30" s="46"/>
      <c r="S30" s="46"/>
      <c r="T30" s="46"/>
    </row>
    <row r="31" spans="2:20" s="1" customFormat="1" ht="18" customHeight="1">
      <c r="B31" s="36">
        <f>B29+0.01</f>
        <v>2.0099999999999998</v>
      </c>
      <c r="C31" s="46" t="s">
        <v>41</v>
      </c>
      <c r="D31" s="36">
        <v>9</v>
      </c>
      <c r="E31" s="35" t="s">
        <v>19</v>
      </c>
      <c r="F31" s="48">
        <v>0</v>
      </c>
      <c r="G31" s="48">
        <f>D31*F31</f>
        <v>0</v>
      </c>
      <c r="H31" s="22"/>
      <c r="I31" s="46"/>
      <c r="J31" s="113"/>
      <c r="K31" s="114"/>
      <c r="L31" s="113"/>
      <c r="M31" s="113"/>
      <c r="N31" s="114"/>
      <c r="O31" s="114"/>
      <c r="P31" s="114"/>
      <c r="Q31" s="46"/>
      <c r="R31" s="46"/>
      <c r="S31" s="46"/>
      <c r="T31" s="46"/>
    </row>
    <row r="32" spans="2:20" s="24" customFormat="1" ht="18.95" customHeight="1">
      <c r="B32" s="36">
        <f>B31+0.01</f>
        <v>2.0199999999999996</v>
      </c>
      <c r="C32" s="46" t="s">
        <v>42</v>
      </c>
      <c r="D32" s="36">
        <v>28</v>
      </c>
      <c r="E32" s="35" t="s">
        <v>19</v>
      </c>
      <c r="F32" s="48">
        <v>0</v>
      </c>
      <c r="G32" s="48">
        <f>D32*F32</f>
        <v>0</v>
      </c>
      <c r="H32" s="49"/>
      <c r="I32" s="50"/>
      <c r="J32" s="111"/>
      <c r="K32" s="112"/>
      <c r="L32" s="111"/>
      <c r="M32" s="111"/>
      <c r="N32" s="112"/>
      <c r="O32" s="112"/>
      <c r="P32" s="112"/>
      <c r="Q32" s="50"/>
      <c r="R32" s="50"/>
      <c r="S32" s="50"/>
      <c r="T32" s="50"/>
    </row>
    <row r="33" spans="2:20" s="24" customFormat="1" ht="18.95" customHeight="1">
      <c r="B33" s="36">
        <f>B32+0.01</f>
        <v>2.0299999999999994</v>
      </c>
      <c r="C33" s="46" t="s">
        <v>43</v>
      </c>
      <c r="D33" s="36">
        <v>2.72</v>
      </c>
      <c r="E33" s="35" t="s">
        <v>19</v>
      </c>
      <c r="F33" s="48">
        <v>0</v>
      </c>
      <c r="G33" s="48">
        <f>D33*F33</f>
        <v>0</v>
      </c>
      <c r="H33" s="49"/>
      <c r="I33" s="50"/>
      <c r="J33" s="111"/>
      <c r="K33" s="112"/>
      <c r="L33" s="111"/>
      <c r="M33" s="111"/>
      <c r="N33" s="112"/>
      <c r="O33" s="112"/>
      <c r="P33" s="112"/>
      <c r="Q33" s="50"/>
      <c r="R33" s="50"/>
      <c r="S33" s="50"/>
      <c r="T33" s="50"/>
    </row>
    <row r="34" spans="2:20" s="24" customFormat="1" ht="23.25" customHeight="1">
      <c r="B34" s="36">
        <f>B33+0.01</f>
        <v>2.0399999999999991</v>
      </c>
      <c r="C34" s="46" t="s">
        <v>40</v>
      </c>
      <c r="D34" s="36">
        <v>1</v>
      </c>
      <c r="E34" s="35" t="s">
        <v>18</v>
      </c>
      <c r="F34" s="48">
        <v>0</v>
      </c>
      <c r="G34" s="48">
        <f>D34*F34</f>
        <v>0</v>
      </c>
      <c r="H34" s="49"/>
      <c r="I34" s="50"/>
      <c r="J34" s="111"/>
      <c r="K34" s="112"/>
      <c r="L34" s="111"/>
      <c r="M34" s="111"/>
      <c r="N34" s="112"/>
      <c r="O34" s="112"/>
      <c r="P34" s="112"/>
      <c r="Q34" s="50"/>
      <c r="R34" s="50"/>
      <c r="S34" s="50"/>
      <c r="T34" s="50"/>
    </row>
    <row r="35" spans="2:20" ht="15.75" customHeight="1" thickBot="1">
      <c r="B35" s="121"/>
      <c r="C35" s="121"/>
      <c r="D35" s="121"/>
      <c r="E35" s="121"/>
      <c r="F35" s="121"/>
      <c r="G35" s="121"/>
      <c r="H35" s="120"/>
      <c r="I35" s="8"/>
      <c r="J35" s="74"/>
      <c r="K35" s="73"/>
      <c r="L35" s="74"/>
      <c r="M35" s="74"/>
      <c r="N35" s="73"/>
      <c r="O35" s="73"/>
      <c r="P35" s="73"/>
      <c r="Q35" s="8"/>
      <c r="R35" s="8"/>
      <c r="S35" s="8"/>
      <c r="T35" s="8"/>
    </row>
    <row r="36" spans="2:20" s="24" customFormat="1" ht="18.75" customHeight="1" thickTop="1" thickBot="1">
      <c r="B36" s="115"/>
      <c r="C36" s="116"/>
      <c r="D36" s="115"/>
      <c r="E36" s="117"/>
      <c r="F36" s="118"/>
      <c r="G36" s="118"/>
      <c r="H36" s="119">
        <f>SUM(G31:G35)</f>
        <v>0</v>
      </c>
      <c r="I36" s="46"/>
      <c r="J36" s="22"/>
      <c r="K36" s="50"/>
      <c r="L36" s="49"/>
      <c r="M36" s="50"/>
      <c r="N36" s="50"/>
      <c r="O36" s="50"/>
      <c r="P36" s="50"/>
      <c r="Q36" s="50"/>
      <c r="R36" s="50"/>
      <c r="S36" s="50"/>
      <c r="T36" s="50"/>
    </row>
    <row r="37" spans="2:20" s="24" customFormat="1" ht="18.75" customHeight="1" thickTop="1">
      <c r="B37" s="36"/>
      <c r="C37" s="44"/>
      <c r="D37" s="36"/>
      <c r="E37" s="35"/>
      <c r="F37" s="48"/>
      <c r="G37" s="48"/>
      <c r="H37" s="49"/>
      <c r="I37" s="46"/>
      <c r="J37" s="22"/>
      <c r="K37" s="50"/>
      <c r="L37" s="49"/>
      <c r="M37" s="50"/>
      <c r="N37" s="50"/>
      <c r="O37" s="50"/>
      <c r="P37" s="50"/>
      <c r="Q37" s="50"/>
      <c r="R37" s="50"/>
      <c r="S37" s="50"/>
      <c r="T37" s="50"/>
    </row>
    <row r="38" spans="2:20" s="24" customFormat="1" ht="18.75" customHeight="1">
      <c r="B38" s="37">
        <v>3</v>
      </c>
      <c r="C38" s="38" t="s">
        <v>44</v>
      </c>
      <c r="D38" s="39"/>
      <c r="E38" s="40"/>
      <c r="F38" s="41"/>
      <c r="G38" s="41"/>
      <c r="H38" s="42"/>
      <c r="I38" s="46"/>
      <c r="J38" s="22"/>
      <c r="K38" s="50"/>
      <c r="L38" s="49"/>
      <c r="M38" s="50"/>
      <c r="N38" s="50"/>
      <c r="O38" s="50"/>
      <c r="P38" s="50"/>
      <c r="Q38" s="50"/>
      <c r="R38" s="50"/>
      <c r="S38" s="50"/>
      <c r="T38" s="50"/>
    </row>
    <row r="39" spans="2:20" s="24" customFormat="1" ht="12.95" customHeight="1">
      <c r="B39" s="123"/>
      <c r="C39" s="50"/>
      <c r="D39" s="36"/>
      <c r="E39" s="35"/>
      <c r="F39" s="48"/>
      <c r="G39" s="48"/>
      <c r="H39" s="49"/>
      <c r="I39" s="46"/>
      <c r="J39" s="22"/>
      <c r="K39" s="50"/>
      <c r="L39" s="49"/>
      <c r="M39" s="50"/>
      <c r="N39" s="50"/>
      <c r="O39" s="50"/>
      <c r="P39" s="50"/>
      <c r="Q39" s="50"/>
      <c r="R39" s="50"/>
      <c r="S39" s="50"/>
      <c r="T39" s="50"/>
    </row>
    <row r="40" spans="2:20" s="24" customFormat="1" ht="18.75" customHeight="1">
      <c r="B40" s="36">
        <f>B38+0.01</f>
        <v>3.01</v>
      </c>
      <c r="C40" s="46" t="s">
        <v>45</v>
      </c>
      <c r="D40" s="128">
        <v>113.96</v>
      </c>
      <c r="E40" s="35" t="s">
        <v>19</v>
      </c>
      <c r="F40" s="48">
        <v>0</v>
      </c>
      <c r="G40" s="48">
        <f>F40*D40</f>
        <v>0</v>
      </c>
      <c r="H40" s="22"/>
      <c r="I40" s="46"/>
      <c r="J40" s="22">
        <f>+G40+G41+G42+G44+G43+G45</f>
        <v>0</v>
      </c>
      <c r="K40" s="50"/>
      <c r="L40" s="49"/>
      <c r="M40" s="50"/>
      <c r="N40" s="50"/>
      <c r="O40" s="50"/>
      <c r="P40" s="50"/>
      <c r="Q40" s="50"/>
      <c r="R40" s="50"/>
      <c r="S40" s="50"/>
      <c r="T40" s="50"/>
    </row>
    <row r="41" spans="2:20" s="24" customFormat="1" ht="18.75" customHeight="1">
      <c r="B41" s="36">
        <f>B40+0.01</f>
        <v>3.0199999999999996</v>
      </c>
      <c r="C41" s="46" t="s">
        <v>46</v>
      </c>
      <c r="D41" s="128">
        <v>18.7</v>
      </c>
      <c r="E41" s="35" t="s">
        <v>19</v>
      </c>
      <c r="F41" s="48">
        <v>0</v>
      </c>
      <c r="G41" s="48">
        <f>F41*D41</f>
        <v>0</v>
      </c>
      <c r="H41" s="49"/>
      <c r="I41" s="46"/>
      <c r="J41" s="22"/>
      <c r="K41" s="50"/>
      <c r="L41" s="49"/>
      <c r="M41" s="50"/>
      <c r="N41" s="50"/>
      <c r="O41" s="50"/>
      <c r="P41" s="50"/>
      <c r="Q41" s="50"/>
      <c r="R41" s="50"/>
      <c r="S41" s="50"/>
      <c r="T41" s="50"/>
    </row>
    <row r="42" spans="2:20" s="24" customFormat="1" ht="18.75" customHeight="1">
      <c r="B42" s="36">
        <f t="shared" ref="B42" si="1">B40+0.01</f>
        <v>3.0199999999999996</v>
      </c>
      <c r="C42" s="46" t="s">
        <v>96</v>
      </c>
      <c r="D42" s="128">
        <v>7.37</v>
      </c>
      <c r="E42" s="35" t="s">
        <v>19</v>
      </c>
      <c r="F42" s="48">
        <v>0</v>
      </c>
      <c r="G42" s="48">
        <f>F42*D42</f>
        <v>0</v>
      </c>
      <c r="H42" s="49"/>
      <c r="I42" s="46"/>
      <c r="J42" s="22"/>
      <c r="K42" s="50"/>
      <c r="L42" s="49"/>
      <c r="M42" s="50"/>
      <c r="N42" s="50"/>
      <c r="O42" s="50"/>
      <c r="P42" s="50"/>
      <c r="Q42" s="50"/>
      <c r="R42" s="50"/>
      <c r="S42" s="50"/>
      <c r="T42" s="50"/>
    </row>
    <row r="43" spans="2:20" s="24" customFormat="1" ht="18.75" customHeight="1">
      <c r="B43" s="36">
        <f t="shared" ref="B43" si="2">B42+0.01</f>
        <v>3.0299999999999994</v>
      </c>
      <c r="C43" s="46" t="s">
        <v>95</v>
      </c>
      <c r="D43" s="128">
        <v>11.33</v>
      </c>
      <c r="E43" s="35" t="s">
        <v>47</v>
      </c>
      <c r="F43" s="48">
        <v>0</v>
      </c>
      <c r="G43" s="48">
        <f>F43*D43</f>
        <v>0</v>
      </c>
      <c r="H43" s="49"/>
      <c r="I43" s="46"/>
      <c r="J43" s="22"/>
      <c r="K43" s="50"/>
      <c r="L43" s="49"/>
      <c r="M43" s="50"/>
      <c r="N43" s="50"/>
      <c r="O43" s="50"/>
      <c r="P43" s="50"/>
      <c r="Q43" s="50"/>
      <c r="R43" s="50"/>
      <c r="S43" s="50"/>
      <c r="T43" s="50"/>
    </row>
    <row r="44" spans="2:20" s="24" customFormat="1" ht="32.25" customHeight="1">
      <c r="B44" s="36">
        <f t="shared" ref="B44" si="3">B42+0.01</f>
        <v>3.0299999999999994</v>
      </c>
      <c r="C44" s="44" t="s">
        <v>171</v>
      </c>
      <c r="D44" s="36">
        <v>227</v>
      </c>
      <c r="E44" s="35" t="s">
        <v>19</v>
      </c>
      <c r="F44" s="48">
        <v>0</v>
      </c>
      <c r="G44" s="48">
        <f>D44*F44</f>
        <v>0</v>
      </c>
      <c r="H44" s="49"/>
      <c r="I44" s="46"/>
      <c r="J44" s="22"/>
      <c r="K44" s="50"/>
      <c r="L44" s="49"/>
      <c r="M44" s="50"/>
      <c r="N44" s="50"/>
      <c r="O44" s="50"/>
      <c r="P44" s="50"/>
      <c r="Q44" s="50"/>
      <c r="R44" s="50"/>
      <c r="S44" s="50"/>
      <c r="T44" s="50"/>
    </row>
    <row r="45" spans="2:20" s="24" customFormat="1" ht="18.75" customHeight="1">
      <c r="B45" s="36">
        <f t="shared" ref="B45" si="4">B44+0.01</f>
        <v>3.0399999999999991</v>
      </c>
      <c r="C45" s="129" t="s">
        <v>152</v>
      </c>
      <c r="D45" s="36">
        <v>200</v>
      </c>
      <c r="E45" s="35" t="s">
        <v>47</v>
      </c>
      <c r="F45" s="48">
        <v>0</v>
      </c>
      <c r="G45" s="48">
        <f>D45*F45</f>
        <v>0</v>
      </c>
      <c r="H45" s="49"/>
      <c r="I45" s="46"/>
      <c r="J45" s="22"/>
      <c r="K45" s="50"/>
      <c r="L45" s="49"/>
      <c r="M45" s="50"/>
      <c r="N45" s="50"/>
      <c r="O45" s="50"/>
      <c r="P45" s="50"/>
      <c r="Q45" s="50"/>
      <c r="R45" s="50"/>
      <c r="S45" s="50"/>
      <c r="T45" s="50"/>
    </row>
    <row r="46" spans="2:20" s="24" customFormat="1" ht="18.75" customHeight="1" thickBot="1">
      <c r="B46" s="115"/>
      <c r="C46" s="141"/>
      <c r="D46" s="115"/>
      <c r="E46" s="117"/>
      <c r="F46" s="118">
        <v>0</v>
      </c>
      <c r="G46" s="118"/>
      <c r="H46" s="119"/>
      <c r="I46" s="46"/>
      <c r="J46" s="22"/>
      <c r="K46" s="50"/>
      <c r="L46" s="49"/>
      <c r="M46" s="50"/>
      <c r="N46" s="50"/>
      <c r="O46" s="50"/>
      <c r="P46" s="50"/>
      <c r="Q46" s="50"/>
      <c r="R46" s="50"/>
      <c r="S46" s="50"/>
      <c r="T46" s="50"/>
    </row>
    <row r="47" spans="2:20" s="24" customFormat="1" ht="18.75" customHeight="1" thickTop="1" thickBot="1">
      <c r="B47" s="115"/>
      <c r="C47" s="116"/>
      <c r="D47" s="115"/>
      <c r="E47" s="117"/>
      <c r="F47" s="118"/>
      <c r="G47" s="118"/>
      <c r="H47" s="119">
        <f>SUM(G40:G46)</f>
        <v>0</v>
      </c>
      <c r="I47" s="46"/>
      <c r="J47" s="22"/>
      <c r="K47" s="50"/>
      <c r="L47" s="49"/>
      <c r="M47" s="50"/>
      <c r="N47" s="50"/>
      <c r="O47" s="50"/>
      <c r="P47" s="50"/>
      <c r="Q47" s="50"/>
      <c r="R47" s="50"/>
      <c r="S47" s="50"/>
      <c r="T47" s="50"/>
    </row>
    <row r="48" spans="2:20" s="24" customFormat="1" ht="18.75" customHeight="1" thickTop="1">
      <c r="B48" s="36"/>
      <c r="C48" s="44"/>
      <c r="D48" s="36"/>
      <c r="E48" s="35"/>
      <c r="F48" s="48"/>
      <c r="G48" s="48"/>
      <c r="H48" s="49"/>
      <c r="I48" s="46"/>
      <c r="J48" s="22"/>
      <c r="K48" s="50"/>
      <c r="L48" s="49"/>
      <c r="M48" s="50"/>
      <c r="N48" s="50"/>
      <c r="O48" s="50"/>
      <c r="P48" s="50"/>
      <c r="Q48" s="50"/>
      <c r="R48" s="50"/>
      <c r="S48" s="50"/>
      <c r="T48" s="50"/>
    </row>
    <row r="49" spans="2:20" s="1" customFormat="1" ht="18" customHeight="1">
      <c r="B49" s="37">
        <v>4</v>
      </c>
      <c r="C49" s="38" t="s">
        <v>92</v>
      </c>
      <c r="D49" s="37"/>
      <c r="E49" s="130"/>
      <c r="F49" s="131"/>
      <c r="G49" s="131"/>
      <c r="H49" s="42"/>
      <c r="I49" s="46"/>
      <c r="J49" s="22"/>
      <c r="K49" s="46"/>
      <c r="L49" s="22"/>
      <c r="M49" s="46"/>
      <c r="N49" s="46"/>
      <c r="O49" s="46"/>
      <c r="P49" s="46"/>
      <c r="Q49" s="46"/>
      <c r="R49" s="46"/>
      <c r="S49" s="46"/>
      <c r="T49" s="46"/>
    </row>
    <row r="50" spans="2:20" s="1" customFormat="1" ht="12" customHeight="1">
      <c r="B50" s="147"/>
      <c r="C50" s="50"/>
      <c r="D50" s="147"/>
      <c r="E50" s="80"/>
      <c r="F50" s="81"/>
      <c r="G50" s="81"/>
      <c r="H50" s="49"/>
      <c r="I50" s="46"/>
      <c r="J50" s="22"/>
      <c r="K50" s="46"/>
      <c r="L50" s="22"/>
      <c r="M50" s="46"/>
      <c r="N50" s="46"/>
      <c r="O50" s="46"/>
      <c r="P50" s="46"/>
      <c r="Q50" s="46"/>
      <c r="R50" s="46"/>
      <c r="S50" s="46"/>
      <c r="T50" s="46"/>
    </row>
    <row r="51" spans="2:20" s="132" customFormat="1" ht="32.1" customHeight="1">
      <c r="B51" s="133">
        <f>B49+0.01</f>
        <v>4.01</v>
      </c>
      <c r="C51" s="242" t="s">
        <v>162</v>
      </c>
      <c r="D51" s="133">
        <v>4</v>
      </c>
      <c r="E51" s="136" t="s">
        <v>26</v>
      </c>
      <c r="F51" s="137">
        <v>0</v>
      </c>
      <c r="G51" s="137">
        <f t="shared" ref="G51:G56" si="5">D51*F51</f>
        <v>0</v>
      </c>
      <c r="H51" s="134"/>
      <c r="I51" s="135"/>
      <c r="J51" s="134"/>
      <c r="K51" s="135"/>
      <c r="L51" s="134"/>
      <c r="M51" s="135"/>
      <c r="N51" s="135"/>
      <c r="O51" s="135"/>
      <c r="P51" s="135"/>
      <c r="Q51" s="135"/>
      <c r="R51" s="135"/>
      <c r="S51" s="135"/>
      <c r="T51" s="135"/>
    </row>
    <row r="52" spans="2:20" s="132" customFormat="1" ht="33" customHeight="1">
      <c r="B52" s="133">
        <f t="shared" ref="B52:B56" si="6">B51+0.01</f>
        <v>4.0199999999999996</v>
      </c>
      <c r="C52" s="242" t="s">
        <v>161</v>
      </c>
      <c r="D52" s="133">
        <v>4</v>
      </c>
      <c r="E52" s="136" t="s">
        <v>26</v>
      </c>
      <c r="F52" s="137">
        <v>0</v>
      </c>
      <c r="G52" s="137">
        <f t="shared" si="5"/>
        <v>0</v>
      </c>
      <c r="H52" s="134"/>
      <c r="I52" s="135"/>
      <c r="J52" s="134"/>
      <c r="K52" s="135"/>
      <c r="L52" s="134"/>
      <c r="M52" s="135"/>
      <c r="N52" s="135"/>
      <c r="O52" s="135"/>
      <c r="P52" s="135"/>
      <c r="Q52" s="135"/>
      <c r="R52" s="135"/>
      <c r="S52" s="135"/>
      <c r="T52" s="135"/>
    </row>
    <row r="53" spans="2:20" s="132" customFormat="1" ht="32.1" customHeight="1">
      <c r="B53" s="133">
        <f t="shared" si="6"/>
        <v>4.0299999999999994</v>
      </c>
      <c r="C53" s="242" t="s">
        <v>153</v>
      </c>
      <c r="D53" s="133">
        <v>4</v>
      </c>
      <c r="E53" s="136" t="s">
        <v>19</v>
      </c>
      <c r="F53" s="137">
        <v>0</v>
      </c>
      <c r="G53" s="137">
        <f t="shared" si="5"/>
        <v>0</v>
      </c>
      <c r="H53" s="134"/>
      <c r="I53" s="135"/>
      <c r="J53" s="134"/>
      <c r="K53" s="135"/>
      <c r="L53" s="134"/>
      <c r="M53" s="135"/>
      <c r="N53" s="135"/>
      <c r="O53" s="135"/>
      <c r="P53" s="135"/>
      <c r="Q53" s="135"/>
      <c r="R53" s="135"/>
      <c r="S53" s="135"/>
      <c r="T53" s="135"/>
    </row>
    <row r="54" spans="2:20" s="132" customFormat="1" ht="20.100000000000001" customHeight="1">
      <c r="B54" s="133">
        <f t="shared" si="6"/>
        <v>4.0399999999999991</v>
      </c>
      <c r="C54" s="132" t="s">
        <v>138</v>
      </c>
      <c r="D54" s="133">
        <v>4</v>
      </c>
      <c r="E54" s="136" t="s">
        <v>33</v>
      </c>
      <c r="F54" s="137">
        <v>0</v>
      </c>
      <c r="G54" s="137">
        <f t="shared" si="5"/>
        <v>0</v>
      </c>
      <c r="H54" s="134"/>
      <c r="I54" s="135"/>
      <c r="J54" s="134"/>
      <c r="K54" s="135"/>
      <c r="L54" s="134"/>
      <c r="M54" s="135"/>
      <c r="N54" s="135"/>
      <c r="O54" s="135"/>
      <c r="P54" s="135"/>
      <c r="Q54" s="135"/>
      <c r="R54" s="135"/>
      <c r="S54" s="135"/>
      <c r="T54" s="135"/>
    </row>
    <row r="55" spans="2:20" s="132" customFormat="1" ht="20.100000000000001" customHeight="1">
      <c r="B55" s="133">
        <f t="shared" si="6"/>
        <v>4.0499999999999989</v>
      </c>
      <c r="C55" s="151" t="s">
        <v>94</v>
      </c>
      <c r="D55" s="150">
        <v>4</v>
      </c>
      <c r="E55" s="152" t="s">
        <v>33</v>
      </c>
      <c r="F55" s="153">
        <v>0</v>
      </c>
      <c r="G55" s="153">
        <v>0</v>
      </c>
      <c r="H55" s="243"/>
      <c r="I55" s="135"/>
      <c r="J55" s="134"/>
      <c r="K55" s="135"/>
      <c r="L55" s="134"/>
      <c r="M55" s="135"/>
      <c r="N55" s="135"/>
      <c r="O55" s="135"/>
      <c r="P55" s="135"/>
      <c r="Q55" s="135"/>
      <c r="R55" s="135"/>
      <c r="S55" s="135"/>
      <c r="T55" s="135"/>
    </row>
    <row r="56" spans="2:20" s="132" customFormat="1" ht="18" customHeight="1">
      <c r="B56" s="133">
        <f t="shared" si="6"/>
        <v>4.0599999999999987</v>
      </c>
      <c r="C56" s="135" t="s">
        <v>93</v>
      </c>
      <c r="D56" s="133">
        <v>1</v>
      </c>
      <c r="E56" s="152" t="s">
        <v>33</v>
      </c>
      <c r="F56" s="137">
        <v>0</v>
      </c>
      <c r="G56" s="137">
        <f t="shared" si="5"/>
        <v>0</v>
      </c>
      <c r="H56" s="134"/>
      <c r="I56" s="135"/>
      <c r="J56" s="134"/>
      <c r="K56" s="135"/>
      <c r="L56" s="134"/>
      <c r="M56" s="135"/>
      <c r="N56" s="135"/>
      <c r="O56" s="135"/>
      <c r="P56" s="135"/>
      <c r="Q56" s="135"/>
      <c r="R56" s="135"/>
      <c r="S56" s="135"/>
      <c r="T56" s="135"/>
    </row>
    <row r="57" spans="2:20" s="132" customFormat="1" ht="18" customHeight="1" thickBot="1">
      <c r="B57" s="142"/>
      <c r="C57" s="143"/>
      <c r="D57" s="142"/>
      <c r="E57" s="144"/>
      <c r="F57" s="145"/>
      <c r="G57" s="145"/>
      <c r="H57" s="146"/>
      <c r="I57" s="135"/>
      <c r="J57" s="134"/>
      <c r="K57" s="135"/>
      <c r="L57" s="134"/>
      <c r="M57" s="135"/>
      <c r="N57" s="135"/>
      <c r="O57" s="135"/>
      <c r="P57" s="135"/>
      <c r="Q57" s="135"/>
      <c r="R57" s="135"/>
      <c r="S57" s="135"/>
      <c r="T57" s="135"/>
    </row>
    <row r="58" spans="2:20" s="132" customFormat="1" ht="18" customHeight="1" thickTop="1" thickBot="1">
      <c r="B58" s="115"/>
      <c r="C58" s="116"/>
      <c r="D58" s="115"/>
      <c r="E58" s="117"/>
      <c r="F58" s="118"/>
      <c r="G58" s="118"/>
      <c r="H58" s="119">
        <f>SUM(G51:G57)</f>
        <v>0</v>
      </c>
      <c r="I58" s="135"/>
      <c r="J58" s="134"/>
      <c r="K58" s="135"/>
      <c r="L58" s="134"/>
      <c r="M58" s="135"/>
      <c r="N58" s="135"/>
      <c r="O58" s="135"/>
      <c r="P58" s="135"/>
      <c r="Q58" s="135"/>
      <c r="R58" s="135"/>
      <c r="S58" s="135"/>
      <c r="T58" s="135"/>
    </row>
    <row r="59" spans="2:20" s="24" customFormat="1" ht="18.75" customHeight="1" thickTop="1">
      <c r="B59" s="36"/>
      <c r="C59" s="129"/>
      <c r="D59" s="36"/>
      <c r="E59" s="35"/>
      <c r="F59" s="48"/>
      <c r="G59" s="48"/>
      <c r="H59" s="49"/>
      <c r="I59" s="46"/>
      <c r="J59" s="22"/>
      <c r="K59" s="50"/>
      <c r="L59" s="49"/>
      <c r="M59" s="50"/>
      <c r="N59" s="50"/>
      <c r="O59" s="50"/>
      <c r="P59" s="50"/>
      <c r="Q59" s="50"/>
      <c r="R59" s="50"/>
      <c r="S59" s="50"/>
      <c r="T59" s="50"/>
    </row>
    <row r="60" spans="2:20" s="1" customFormat="1" ht="18" customHeight="1">
      <c r="B60" s="37">
        <v>5</v>
      </c>
      <c r="C60" s="38" t="s">
        <v>48</v>
      </c>
      <c r="D60" s="37"/>
      <c r="E60" s="130"/>
      <c r="F60" s="131"/>
      <c r="G60" s="131"/>
      <c r="H60" s="42"/>
      <c r="I60" s="46"/>
      <c r="J60" s="22"/>
      <c r="K60" s="46"/>
      <c r="L60" s="22"/>
      <c r="M60" s="46"/>
      <c r="N60" s="46"/>
      <c r="O60" s="46"/>
      <c r="P60" s="46"/>
      <c r="Q60" s="46"/>
      <c r="R60" s="46"/>
      <c r="S60" s="46"/>
      <c r="T60" s="46"/>
    </row>
    <row r="61" spans="2:20" s="1" customFormat="1" ht="11.1" customHeight="1">
      <c r="B61" s="147"/>
      <c r="C61" s="50"/>
      <c r="D61" s="147"/>
      <c r="E61" s="80"/>
      <c r="F61" s="81"/>
      <c r="G61" s="81"/>
      <c r="H61" s="49"/>
      <c r="I61" s="46"/>
      <c r="J61" s="22"/>
      <c r="K61" s="46"/>
      <c r="L61" s="22"/>
      <c r="M61" s="46"/>
      <c r="N61" s="46"/>
      <c r="O61" s="46"/>
      <c r="P61" s="46"/>
      <c r="Q61" s="46"/>
      <c r="R61" s="46"/>
      <c r="S61" s="46"/>
      <c r="T61" s="46"/>
    </row>
    <row r="62" spans="2:20" s="132" customFormat="1" ht="18" customHeight="1">
      <c r="B62" s="133">
        <f>B60+0.01</f>
        <v>5.01</v>
      </c>
      <c r="C62" s="132" t="s">
        <v>49</v>
      </c>
      <c r="D62" s="133">
        <v>1</v>
      </c>
      <c r="E62" s="136" t="s">
        <v>33</v>
      </c>
      <c r="F62" s="137">
        <v>0</v>
      </c>
      <c r="G62" s="137">
        <f t="shared" ref="G62:G69" si="7">D62*F62</f>
        <v>0</v>
      </c>
      <c r="H62" s="134"/>
      <c r="I62" s="135"/>
      <c r="J62" s="134"/>
      <c r="K62" s="135"/>
      <c r="L62" s="134"/>
      <c r="M62" s="135"/>
      <c r="N62" s="135"/>
      <c r="O62" s="135"/>
      <c r="P62" s="135"/>
      <c r="Q62" s="135"/>
      <c r="R62" s="135"/>
      <c r="S62" s="135"/>
      <c r="T62" s="135"/>
    </row>
    <row r="63" spans="2:20" s="132" customFormat="1" ht="18" customHeight="1">
      <c r="B63" s="133">
        <f t="shared" ref="B63:B69" si="8">B62+0.01</f>
        <v>5.0199999999999996</v>
      </c>
      <c r="C63" s="132" t="s">
        <v>101</v>
      </c>
      <c r="D63" s="133">
        <v>672.59</v>
      </c>
      <c r="E63" s="136" t="s">
        <v>19</v>
      </c>
      <c r="F63" s="137">
        <v>0</v>
      </c>
      <c r="G63" s="137">
        <f t="shared" si="7"/>
        <v>0</v>
      </c>
      <c r="H63" s="134"/>
      <c r="I63" s="135"/>
      <c r="J63" s="134"/>
      <c r="K63" s="135"/>
      <c r="L63" s="134"/>
      <c r="M63" s="135"/>
      <c r="N63" s="135"/>
      <c r="O63" s="135"/>
      <c r="P63" s="135"/>
      <c r="Q63" s="135"/>
      <c r="R63" s="135"/>
      <c r="S63" s="135"/>
      <c r="T63" s="135"/>
    </row>
    <row r="64" spans="2:20" s="132" customFormat="1" ht="32.1" customHeight="1">
      <c r="B64" s="133">
        <f t="shared" si="8"/>
        <v>5.0299999999999994</v>
      </c>
      <c r="C64" s="242" t="s">
        <v>163</v>
      </c>
      <c r="D64" s="133">
        <v>1</v>
      </c>
      <c r="E64" s="136" t="s">
        <v>33</v>
      </c>
      <c r="F64" s="137">
        <v>0</v>
      </c>
      <c r="G64" s="137">
        <f t="shared" ref="G64" si="9">D64*F64</f>
        <v>0</v>
      </c>
      <c r="H64" s="134"/>
      <c r="I64" s="135"/>
      <c r="J64" s="134"/>
      <c r="K64" s="135"/>
      <c r="L64" s="134"/>
      <c r="M64" s="135"/>
      <c r="N64" s="135"/>
      <c r="O64" s="135"/>
      <c r="P64" s="135"/>
      <c r="Q64" s="135"/>
      <c r="R64" s="135"/>
      <c r="S64" s="135"/>
      <c r="T64" s="135"/>
    </row>
    <row r="65" spans="1:20" s="132" customFormat="1" ht="18" customHeight="1">
      <c r="B65" s="133">
        <f t="shared" si="8"/>
        <v>5.0399999999999991</v>
      </c>
      <c r="C65" s="132" t="s">
        <v>56</v>
      </c>
      <c r="D65" s="133">
        <v>1</v>
      </c>
      <c r="E65" s="136" t="s">
        <v>33</v>
      </c>
      <c r="F65" s="137">
        <v>0</v>
      </c>
      <c r="G65" s="137">
        <f t="shared" si="7"/>
        <v>0</v>
      </c>
      <c r="H65" s="134"/>
      <c r="I65" s="135"/>
      <c r="J65" s="134"/>
      <c r="K65" s="135"/>
      <c r="L65" s="134"/>
      <c r="M65" s="135"/>
      <c r="N65" s="135"/>
      <c r="O65" s="135"/>
      <c r="P65" s="135"/>
      <c r="Q65" s="135"/>
      <c r="R65" s="135"/>
      <c r="S65" s="135"/>
      <c r="T65" s="135"/>
    </row>
    <row r="66" spans="1:20" s="132" customFormat="1" ht="18" customHeight="1">
      <c r="B66" s="133">
        <f t="shared" si="8"/>
        <v>5.0499999999999989</v>
      </c>
      <c r="C66" s="135" t="s">
        <v>50</v>
      </c>
      <c r="D66" s="133">
        <v>18.7</v>
      </c>
      <c r="E66" s="136" t="s">
        <v>19</v>
      </c>
      <c r="F66" s="137">
        <v>0</v>
      </c>
      <c r="G66" s="137">
        <f t="shared" si="7"/>
        <v>0</v>
      </c>
      <c r="H66" s="134"/>
      <c r="I66" s="135"/>
      <c r="J66" s="134"/>
      <c r="K66" s="135"/>
      <c r="L66" s="134"/>
      <c r="M66" s="135"/>
      <c r="N66" s="135"/>
      <c r="O66" s="135"/>
      <c r="P66" s="135"/>
      <c r="Q66" s="135"/>
      <c r="R66" s="135"/>
      <c r="S66" s="135"/>
      <c r="T66" s="135"/>
    </row>
    <row r="67" spans="1:20" s="132" customFormat="1" ht="18" customHeight="1">
      <c r="B67" s="133">
        <f>B65+0.01</f>
        <v>5.0499999999999989</v>
      </c>
      <c r="C67" s="135" t="s">
        <v>57</v>
      </c>
      <c r="D67" s="133">
        <v>8</v>
      </c>
      <c r="E67" s="136" t="s">
        <v>26</v>
      </c>
      <c r="F67" s="137">
        <v>0</v>
      </c>
      <c r="G67" s="137">
        <f t="shared" ref="G67" si="10">D67*F67</f>
        <v>0</v>
      </c>
      <c r="H67" s="134"/>
      <c r="I67" s="135"/>
      <c r="J67" s="134"/>
      <c r="K67" s="135"/>
      <c r="L67" s="134"/>
      <c r="M67" s="135"/>
      <c r="N67" s="135"/>
      <c r="O67" s="135"/>
      <c r="P67" s="135"/>
      <c r="Q67" s="135"/>
      <c r="R67" s="135"/>
      <c r="S67" s="135"/>
      <c r="T67" s="135"/>
    </row>
    <row r="68" spans="1:20" s="132" customFormat="1" ht="18" customHeight="1">
      <c r="B68" s="133">
        <f t="shared" si="8"/>
        <v>5.0599999999999987</v>
      </c>
      <c r="C68" s="135" t="s">
        <v>172</v>
      </c>
      <c r="D68" s="133">
        <v>1</v>
      </c>
      <c r="E68" s="136" t="s">
        <v>33</v>
      </c>
      <c r="F68" s="137">
        <v>0</v>
      </c>
      <c r="G68" s="137">
        <f t="shared" ref="G68" si="11">D68*F68</f>
        <v>0</v>
      </c>
      <c r="H68" s="134"/>
      <c r="I68" s="135"/>
      <c r="J68" s="134"/>
      <c r="K68" s="135"/>
      <c r="L68" s="134"/>
      <c r="M68" s="135"/>
      <c r="N68" s="135"/>
      <c r="O68" s="135"/>
      <c r="P68" s="135"/>
      <c r="Q68" s="135"/>
      <c r="R68" s="135"/>
      <c r="S68" s="135"/>
      <c r="T68" s="135"/>
    </row>
    <row r="69" spans="1:20" s="132" customFormat="1" ht="18" customHeight="1">
      <c r="B69" s="133">
        <f t="shared" si="8"/>
        <v>5.0699999999999985</v>
      </c>
      <c r="C69" s="135" t="s">
        <v>51</v>
      </c>
      <c r="D69" s="133">
        <v>1</v>
      </c>
      <c r="E69" s="136" t="s">
        <v>33</v>
      </c>
      <c r="F69" s="137">
        <v>0</v>
      </c>
      <c r="G69" s="137">
        <f t="shared" si="7"/>
        <v>0</v>
      </c>
      <c r="H69" s="134"/>
      <c r="I69" s="135"/>
      <c r="J69" s="134"/>
      <c r="K69" s="135"/>
      <c r="L69" s="134"/>
      <c r="M69" s="135"/>
      <c r="N69" s="135"/>
      <c r="O69" s="135"/>
      <c r="P69" s="135"/>
      <c r="Q69" s="135"/>
      <c r="R69" s="135"/>
      <c r="S69" s="135"/>
      <c r="T69" s="135"/>
    </row>
    <row r="70" spans="1:20" s="132" customFormat="1" ht="18" customHeight="1" thickBot="1">
      <c r="B70" s="142"/>
      <c r="C70" s="143"/>
      <c r="D70" s="142"/>
      <c r="E70" s="144"/>
      <c r="F70" s="145"/>
      <c r="G70" s="145"/>
      <c r="H70" s="146"/>
      <c r="I70" s="135"/>
      <c r="J70" s="134"/>
      <c r="K70" s="135"/>
      <c r="L70" s="134"/>
      <c r="M70" s="135"/>
      <c r="N70" s="135"/>
      <c r="O70" s="135"/>
      <c r="P70" s="135"/>
      <c r="Q70" s="135"/>
      <c r="R70" s="135"/>
      <c r="S70" s="135"/>
      <c r="T70" s="135"/>
    </row>
    <row r="71" spans="1:20" s="132" customFormat="1" ht="18" customHeight="1" thickTop="1" thickBot="1">
      <c r="B71" s="115"/>
      <c r="C71" s="116"/>
      <c r="D71" s="115"/>
      <c r="E71" s="117"/>
      <c r="F71" s="118"/>
      <c r="G71" s="118"/>
      <c r="H71" s="119">
        <f>SUM(G62:G70)</f>
        <v>0</v>
      </c>
      <c r="I71" s="135"/>
      <c r="J71" s="134"/>
      <c r="K71" s="135"/>
      <c r="L71" s="134"/>
      <c r="M71" s="135"/>
      <c r="N71" s="135"/>
      <c r="O71" s="135"/>
      <c r="P71" s="135"/>
      <c r="Q71" s="135"/>
      <c r="R71" s="135"/>
      <c r="S71" s="135"/>
      <c r="T71" s="135"/>
    </row>
    <row r="72" spans="1:20" s="24" customFormat="1" ht="18.75" customHeight="1" thickTop="1">
      <c r="B72" s="36"/>
      <c r="C72" s="129"/>
      <c r="D72" s="36"/>
      <c r="E72" s="35"/>
      <c r="F72" s="48"/>
      <c r="G72" s="48"/>
      <c r="H72" s="49"/>
      <c r="I72" s="46"/>
      <c r="J72" s="22"/>
      <c r="K72" s="50"/>
      <c r="L72" s="49"/>
      <c r="M72" s="50"/>
      <c r="N72" s="50"/>
      <c r="O72" s="50"/>
      <c r="P72" s="50"/>
      <c r="Q72" s="50"/>
      <c r="R72" s="50"/>
      <c r="S72" s="50"/>
      <c r="T72" s="50"/>
    </row>
    <row r="73" spans="1:20" s="24" customFormat="1" ht="15.95" customHeight="1">
      <c r="B73" s="37">
        <v>6</v>
      </c>
      <c r="C73" s="38" t="s">
        <v>52</v>
      </c>
      <c r="D73" s="37"/>
      <c r="E73" s="130"/>
      <c r="F73" s="138"/>
      <c r="G73" s="131"/>
      <c r="H73" s="42"/>
      <c r="I73" s="50"/>
    </row>
    <row r="74" spans="1:20" s="24" customFormat="1" ht="15.95" customHeight="1">
      <c r="B74" s="147"/>
      <c r="C74" s="50"/>
      <c r="D74" s="147"/>
      <c r="E74" s="80"/>
      <c r="F74" s="244"/>
      <c r="G74" s="81"/>
      <c r="H74" s="49"/>
      <c r="I74" s="50"/>
    </row>
    <row r="75" spans="1:20" s="132" customFormat="1" ht="15.95" customHeight="1">
      <c r="B75" s="133">
        <f>B73+0.01</f>
        <v>6.01</v>
      </c>
      <c r="C75" s="132" t="s">
        <v>54</v>
      </c>
      <c r="D75" s="133">
        <v>1</v>
      </c>
      <c r="E75" s="136" t="s">
        <v>53</v>
      </c>
      <c r="F75" s="139">
        <v>0</v>
      </c>
      <c r="G75" s="137">
        <f>F75*D75</f>
        <v>0</v>
      </c>
      <c r="H75" s="134"/>
      <c r="I75" s="135"/>
      <c r="J75" s="140"/>
      <c r="K75" s="140"/>
    </row>
    <row r="76" spans="1:20" s="24" customFormat="1" ht="18.75" customHeight="1">
      <c r="B76" s="133">
        <f>B75+0.01</f>
        <v>6.02</v>
      </c>
      <c r="C76" s="132" t="s">
        <v>124</v>
      </c>
      <c r="D76" s="133">
        <v>1</v>
      </c>
      <c r="E76" s="136" t="s">
        <v>53</v>
      </c>
      <c r="F76" s="139">
        <v>0</v>
      </c>
      <c r="G76" s="137">
        <f>F76*D76</f>
        <v>0</v>
      </c>
      <c r="H76" s="49"/>
      <c r="I76" s="46"/>
      <c r="J76" s="22"/>
      <c r="K76" s="50"/>
      <c r="L76" s="49"/>
      <c r="M76" s="50"/>
      <c r="N76" s="50"/>
      <c r="O76" s="50"/>
      <c r="P76" s="50"/>
      <c r="Q76" s="50"/>
      <c r="R76" s="50"/>
      <c r="S76" s="50"/>
      <c r="T76" s="50"/>
    </row>
    <row r="77" spans="1:20" s="24" customFormat="1" ht="18.75" customHeight="1" thickBot="1">
      <c r="B77" s="142"/>
      <c r="C77" s="143"/>
      <c r="D77" s="142"/>
      <c r="E77" s="144"/>
      <c r="F77" s="145"/>
      <c r="G77" s="145"/>
      <c r="H77" s="146"/>
      <c r="I77" s="46"/>
      <c r="J77" s="22"/>
      <c r="K77" s="50"/>
      <c r="L77" s="49"/>
      <c r="M77" s="50"/>
      <c r="N77" s="50"/>
      <c r="O77" s="50"/>
      <c r="P77" s="50"/>
      <c r="Q77" s="50"/>
      <c r="R77" s="50"/>
      <c r="S77" s="50"/>
      <c r="T77" s="50"/>
    </row>
    <row r="78" spans="1:20" s="24" customFormat="1" ht="18.75" customHeight="1" thickTop="1" thickBot="1">
      <c r="B78" s="115"/>
      <c r="C78" s="116"/>
      <c r="D78" s="115"/>
      <c r="E78" s="117"/>
      <c r="F78" s="118"/>
      <c r="G78" s="118"/>
      <c r="H78" s="119">
        <f>SUM(G75:G77)</f>
        <v>0</v>
      </c>
      <c r="I78" s="46"/>
      <c r="J78" s="22">
        <f>+H78+H71+H58+H47+H36+H27</f>
        <v>0</v>
      </c>
      <c r="K78" s="50"/>
      <c r="L78" s="49"/>
      <c r="M78" s="50"/>
      <c r="N78" s="50"/>
      <c r="O78" s="50"/>
      <c r="P78" s="50"/>
      <c r="Q78" s="50"/>
      <c r="R78" s="50"/>
      <c r="S78" s="50"/>
      <c r="T78" s="50"/>
    </row>
    <row r="79" spans="1:20" s="24" customFormat="1" ht="15.75" customHeight="1" thickTop="1" thickBot="1">
      <c r="B79" s="36"/>
      <c r="C79" s="44"/>
      <c r="D79" s="36"/>
      <c r="E79" s="35"/>
      <c r="F79" s="48"/>
      <c r="G79" s="48"/>
      <c r="H79" s="49"/>
      <c r="I79" s="46"/>
      <c r="J79" s="22"/>
      <c r="K79" s="50"/>
      <c r="L79" s="49"/>
      <c r="M79" s="50"/>
      <c r="N79" s="50"/>
      <c r="O79" s="50"/>
      <c r="P79" s="50"/>
      <c r="Q79" s="50"/>
      <c r="R79" s="50"/>
      <c r="S79" s="50"/>
      <c r="T79" s="50"/>
    </row>
    <row r="80" spans="1:20" s="10" customFormat="1" ht="20.100000000000001" customHeight="1" thickBot="1">
      <c r="A80" s="24"/>
      <c r="B80" s="51"/>
      <c r="C80" s="52" t="s">
        <v>1</v>
      </c>
      <c r="D80" s="53"/>
      <c r="E80" s="54"/>
      <c r="F80" s="71"/>
      <c r="G80" s="55"/>
      <c r="H80" s="56">
        <f>SUM(H18:H79)</f>
        <v>0</v>
      </c>
      <c r="I80" s="25"/>
      <c r="K80" s="63"/>
    </row>
    <row r="81" spans="1:16" s="10" customFormat="1" ht="14.25" customHeight="1" thickBot="1">
      <c r="A81" s="24"/>
      <c r="B81" s="36"/>
      <c r="C81" s="102"/>
      <c r="D81" s="36"/>
      <c r="E81" s="47"/>
      <c r="F81" s="45"/>
      <c r="G81" s="43"/>
      <c r="H81" s="45"/>
      <c r="I81" s="25"/>
    </row>
    <row r="82" spans="1:16" s="10" customFormat="1" ht="23.1" customHeight="1" thickBot="1">
      <c r="A82" s="24"/>
      <c r="B82" s="103">
        <v>7</v>
      </c>
      <c r="C82" s="104" t="s">
        <v>2</v>
      </c>
      <c r="D82" s="105"/>
      <c r="E82" s="106" t="s">
        <v>3</v>
      </c>
      <c r="F82" s="107"/>
      <c r="G82" s="107"/>
      <c r="H82" s="108">
        <f>SUM(G84:G90)</f>
        <v>0</v>
      </c>
      <c r="I82" s="25"/>
      <c r="J82" s="63"/>
    </row>
    <row r="83" spans="1:16" s="10" customFormat="1" ht="14.25" customHeight="1">
      <c r="A83" s="24"/>
      <c r="B83" s="123"/>
      <c r="C83" s="50"/>
      <c r="D83" s="123"/>
      <c r="E83" s="80"/>
      <c r="F83" s="81"/>
      <c r="G83" s="81"/>
      <c r="H83" s="81"/>
      <c r="I83" s="25"/>
      <c r="J83" s="63"/>
    </row>
    <row r="84" spans="1:16" s="10" customFormat="1" ht="20.100000000000001" customHeight="1">
      <c r="A84" s="24"/>
      <c r="B84" s="36">
        <f>B82+0.01</f>
        <v>7.01</v>
      </c>
      <c r="C84" s="46" t="s">
        <v>155</v>
      </c>
      <c r="D84" s="36">
        <v>10</v>
      </c>
      <c r="E84" s="57" t="s">
        <v>3</v>
      </c>
      <c r="F84" s="45"/>
      <c r="G84" s="45">
        <f>H80*D84/100</f>
        <v>0</v>
      </c>
      <c r="H84" s="45"/>
      <c r="I84" s="8"/>
    </row>
    <row r="85" spans="1:16" ht="20.100000000000001" customHeight="1">
      <c r="B85" s="36">
        <f>B84+0.01</f>
        <v>7.02</v>
      </c>
      <c r="C85" s="46" t="s">
        <v>17</v>
      </c>
      <c r="D85" s="36">
        <v>3.5</v>
      </c>
      <c r="E85" s="57" t="s">
        <v>3</v>
      </c>
      <c r="F85" s="45"/>
      <c r="G85" s="45">
        <f>H80*D85/100</f>
        <v>0</v>
      </c>
      <c r="H85" s="45"/>
      <c r="I85" s="8"/>
      <c r="K85" s="33"/>
    </row>
    <row r="86" spans="1:16" ht="20.100000000000001" customHeight="1">
      <c r="B86" s="36">
        <f>B85+0.01</f>
        <v>7.0299999999999994</v>
      </c>
      <c r="C86" s="46" t="s">
        <v>11</v>
      </c>
      <c r="D86" s="36">
        <v>4</v>
      </c>
      <c r="E86" s="57" t="s">
        <v>3</v>
      </c>
      <c r="F86" s="45"/>
      <c r="G86" s="45">
        <f>H80*D86/100</f>
        <v>0</v>
      </c>
      <c r="H86" s="45"/>
      <c r="I86" s="8"/>
      <c r="K86" s="33"/>
    </row>
    <row r="87" spans="1:16" ht="20.100000000000001" customHeight="1">
      <c r="B87" s="36">
        <f>B86+0.01</f>
        <v>7.0399999999999991</v>
      </c>
      <c r="C87" s="46" t="s">
        <v>12</v>
      </c>
      <c r="D87" s="36">
        <v>2.5</v>
      </c>
      <c r="E87" s="57" t="s">
        <v>3</v>
      </c>
      <c r="F87" s="45"/>
      <c r="G87" s="45">
        <f>H80*D87/100</f>
        <v>0</v>
      </c>
      <c r="H87" s="45"/>
      <c r="I87" s="8"/>
      <c r="K87" s="33"/>
    </row>
    <row r="88" spans="1:16" ht="20.100000000000001" customHeight="1">
      <c r="B88" s="36">
        <f>B87+0.01</f>
        <v>7.0499999999999989</v>
      </c>
      <c r="C88" s="46" t="s">
        <v>146</v>
      </c>
      <c r="D88" s="36">
        <v>2</v>
      </c>
      <c r="E88" s="57" t="s">
        <v>3</v>
      </c>
      <c r="F88" s="45"/>
      <c r="G88" s="45">
        <f>H80*D88/100</f>
        <v>0</v>
      </c>
      <c r="H88" s="45"/>
      <c r="I88" s="8"/>
      <c r="K88" s="33"/>
    </row>
    <row r="89" spans="1:16" s="95" customFormat="1" ht="20.100000000000001" customHeight="1">
      <c r="A89" s="1"/>
      <c r="B89" s="36">
        <f>B88+0.01</f>
        <v>7.0599999999999987</v>
      </c>
      <c r="C89" s="46" t="s">
        <v>149</v>
      </c>
      <c r="D89" s="36">
        <v>18</v>
      </c>
      <c r="E89" s="57" t="s">
        <v>3</v>
      </c>
      <c r="F89" s="45"/>
      <c r="G89" s="45">
        <f>G84*D89/100</f>
        <v>0</v>
      </c>
      <c r="H89" s="48"/>
      <c r="I89" s="46"/>
      <c r="J89" s="65"/>
      <c r="K89" s="65"/>
      <c r="L89" s="1"/>
      <c r="M89" s="1"/>
      <c r="N89" s="1"/>
      <c r="O89" s="1"/>
      <c r="P89" s="1"/>
    </row>
    <row r="90" spans="1:16" s="95" customFormat="1" ht="15.75" thickBot="1">
      <c r="A90" s="1"/>
      <c r="B90" s="36"/>
      <c r="C90" s="46"/>
      <c r="D90" s="36"/>
      <c r="E90" s="82"/>
      <c r="F90" s="48"/>
      <c r="G90" s="48"/>
      <c r="H90" s="48"/>
      <c r="I90" s="46"/>
      <c r="J90" s="65"/>
      <c r="K90" s="65"/>
      <c r="L90" s="1"/>
      <c r="M90" s="1"/>
      <c r="N90" s="1"/>
      <c r="O90" s="1"/>
      <c r="P90" s="1"/>
    </row>
    <row r="91" spans="1:16" ht="24.95" customHeight="1" thickBot="1">
      <c r="B91" s="2" t="s">
        <v>15</v>
      </c>
      <c r="C91" s="3" t="s">
        <v>16</v>
      </c>
      <c r="D91" s="4"/>
      <c r="E91" s="5"/>
      <c r="F91" s="6"/>
      <c r="G91" s="6" t="s">
        <v>0</v>
      </c>
      <c r="H91" s="7">
        <f>H80+H82</f>
        <v>0</v>
      </c>
      <c r="I91" s="8"/>
      <c r="K91" s="11"/>
    </row>
    <row r="92" spans="1:16" ht="16.5" thickBot="1">
      <c r="B92" s="11"/>
      <c r="C92" s="97"/>
      <c r="D92" s="43"/>
      <c r="E92" s="47"/>
      <c r="F92" s="45"/>
      <c r="G92" s="11"/>
      <c r="H92" s="11"/>
      <c r="I92" s="8"/>
      <c r="J92" s="9"/>
    </row>
    <row r="93" spans="1:16" ht="26.1" customHeight="1" thickBot="1">
      <c r="B93" s="12" t="s">
        <v>15</v>
      </c>
      <c r="C93" s="91"/>
      <c r="D93" s="13"/>
      <c r="E93" s="14"/>
      <c r="F93" s="15"/>
      <c r="G93" s="15"/>
      <c r="H93" s="16">
        <f>H91/47.2</f>
        <v>0</v>
      </c>
      <c r="I93" s="8"/>
      <c r="J93" s="9"/>
    </row>
    <row r="94" spans="1:16" ht="15.75">
      <c r="C94" s="98"/>
      <c r="D94" s="8"/>
      <c r="E94" s="8"/>
      <c r="F94" s="72"/>
      <c r="G94" s="8"/>
      <c r="H94" s="8"/>
      <c r="I94" s="8"/>
      <c r="J94" s="9"/>
    </row>
    <row r="95" spans="1:16" ht="15" customHeight="1">
      <c r="B95" s="316"/>
      <c r="C95" s="316"/>
      <c r="D95" s="316"/>
      <c r="E95" s="316"/>
      <c r="F95" s="316"/>
      <c r="G95" s="316"/>
      <c r="H95" s="316"/>
      <c r="I95" s="8"/>
      <c r="J95" s="9"/>
    </row>
    <row r="96" spans="1:16">
      <c r="B96" s="316"/>
      <c r="C96" s="316"/>
      <c r="D96" s="316"/>
      <c r="E96" s="316"/>
      <c r="F96" s="316"/>
      <c r="G96" s="316"/>
      <c r="H96" s="316"/>
      <c r="I96" s="8"/>
      <c r="J96" s="9"/>
    </row>
    <row r="97" spans="1:11">
      <c r="A97" s="46"/>
      <c r="B97" s="316"/>
      <c r="C97" s="316"/>
      <c r="D97" s="316"/>
      <c r="E97" s="316"/>
      <c r="F97" s="316"/>
      <c r="G97" s="316"/>
      <c r="H97" s="316"/>
      <c r="I97" s="8"/>
      <c r="J97" s="9"/>
    </row>
    <row r="98" spans="1:11">
      <c r="A98" s="46"/>
      <c r="B98" s="316"/>
      <c r="C98" s="316"/>
      <c r="D98" s="316"/>
      <c r="E98" s="316"/>
      <c r="F98" s="316"/>
      <c r="G98" s="316"/>
      <c r="H98" s="316"/>
      <c r="I98" s="8"/>
      <c r="J98" s="9"/>
    </row>
    <row r="99" spans="1:11" ht="15.75">
      <c r="A99" s="46"/>
      <c r="B99" s="123"/>
      <c r="C99" s="18"/>
      <c r="D99" s="123"/>
      <c r="E99" s="80"/>
      <c r="F99" s="69"/>
      <c r="G99" s="81"/>
      <c r="H99" s="49"/>
      <c r="I99" s="25"/>
      <c r="J99" s="9"/>
    </row>
    <row r="100" spans="1:11" ht="16.350000000000001" customHeight="1">
      <c r="A100" s="46"/>
      <c r="B100" s="36"/>
      <c r="C100" s="50"/>
      <c r="D100" s="36"/>
      <c r="E100" s="35"/>
      <c r="F100" s="79"/>
      <c r="G100" s="48"/>
      <c r="H100" s="22"/>
      <c r="I100" s="10"/>
      <c r="J100" s="9"/>
    </row>
    <row r="101" spans="1:11" ht="17.100000000000001" customHeight="1">
      <c r="A101" s="46"/>
      <c r="B101" s="36"/>
      <c r="C101" s="46"/>
      <c r="D101" s="36"/>
      <c r="E101" s="35"/>
      <c r="F101" s="70"/>
      <c r="G101" s="48"/>
      <c r="H101" s="22"/>
      <c r="I101" s="10"/>
      <c r="J101" s="9"/>
    </row>
    <row r="102" spans="1:11" ht="15.6" customHeight="1">
      <c r="A102" s="46"/>
      <c r="B102" s="36"/>
      <c r="C102" s="1"/>
      <c r="D102" s="36"/>
      <c r="E102" s="35"/>
      <c r="F102" s="70"/>
      <c r="G102" s="48"/>
      <c r="H102" s="22"/>
      <c r="I102" s="10"/>
      <c r="J102" s="9"/>
    </row>
    <row r="103" spans="1:11" ht="15.75">
      <c r="A103" s="46"/>
      <c r="B103" s="36"/>
      <c r="C103" s="1"/>
      <c r="D103" s="19"/>
      <c r="E103" s="35"/>
      <c r="F103" s="70"/>
      <c r="G103" s="48"/>
      <c r="H103" s="22"/>
      <c r="I103" s="10"/>
      <c r="J103" s="9"/>
    </row>
    <row r="104" spans="1:11" ht="15.75">
      <c r="A104" s="46"/>
      <c r="B104" s="75"/>
      <c r="C104" s="1"/>
      <c r="D104" s="19"/>
      <c r="E104" s="19"/>
      <c r="F104" s="66"/>
      <c r="G104" s="19"/>
      <c r="H104" s="21"/>
      <c r="I104" s="10"/>
      <c r="J104" s="8"/>
      <c r="K104" s="8"/>
    </row>
    <row r="105" spans="1:11" ht="15.75">
      <c r="A105" s="46"/>
      <c r="B105" s="75"/>
      <c r="C105" s="75"/>
      <c r="D105" s="19"/>
      <c r="E105" s="19"/>
      <c r="F105" s="66"/>
      <c r="G105" s="19"/>
      <c r="H105" s="21"/>
      <c r="I105" s="10"/>
      <c r="J105" s="8"/>
      <c r="K105" s="8"/>
    </row>
    <row r="106" spans="1:11" ht="15.75">
      <c r="A106" s="46"/>
      <c r="B106" s="75"/>
      <c r="C106" s="75"/>
      <c r="D106" s="124"/>
      <c r="E106" s="19"/>
      <c r="F106" s="66"/>
      <c r="G106" s="19"/>
      <c r="H106" s="21"/>
      <c r="I106" s="10"/>
      <c r="J106" s="8"/>
      <c r="K106" s="8"/>
    </row>
    <row r="107" spans="1:11" ht="15.75">
      <c r="A107" s="46"/>
      <c r="B107" s="75"/>
      <c r="C107" s="75"/>
      <c r="D107" s="19"/>
      <c r="E107" s="94"/>
      <c r="F107" s="76"/>
      <c r="G107" s="76"/>
      <c r="H107" s="21"/>
      <c r="I107" s="10"/>
      <c r="J107" s="8"/>
      <c r="K107" s="8"/>
    </row>
    <row r="108" spans="1:11" ht="20.25">
      <c r="A108" s="46"/>
      <c r="B108" s="17"/>
      <c r="C108" s="75"/>
      <c r="D108" s="93"/>
      <c r="E108" s="19"/>
      <c r="F108" s="66"/>
      <c r="G108" s="19"/>
      <c r="H108" s="20"/>
      <c r="I108" s="10"/>
      <c r="J108" s="8"/>
      <c r="K108" s="8"/>
    </row>
    <row r="109" spans="1:11" ht="15.6" customHeight="1">
      <c r="A109" s="50"/>
      <c r="B109" s="93"/>
      <c r="C109" s="18"/>
      <c r="D109" s="93"/>
      <c r="E109" s="93"/>
      <c r="F109" s="93"/>
      <c r="G109" s="93"/>
      <c r="H109" s="93"/>
      <c r="I109" s="24"/>
      <c r="J109" s="8"/>
      <c r="K109" s="8"/>
    </row>
    <row r="110" spans="1:11" ht="15.6" customHeight="1">
      <c r="A110" s="46"/>
      <c r="B110" s="93"/>
      <c r="C110" s="93"/>
      <c r="D110" s="27"/>
      <c r="E110" s="93"/>
      <c r="F110" s="93"/>
      <c r="G110" s="93"/>
      <c r="H110" s="93"/>
      <c r="I110" s="24"/>
      <c r="J110" s="8"/>
      <c r="K110" s="8"/>
    </row>
    <row r="111" spans="1:11" ht="20.25">
      <c r="A111" s="46"/>
      <c r="B111" s="17"/>
      <c r="C111" s="93"/>
      <c r="D111" s="78"/>
      <c r="E111" s="28"/>
      <c r="F111" s="67"/>
      <c r="G111" s="27"/>
      <c r="H111" s="20"/>
      <c r="I111" s="10"/>
      <c r="J111" s="8"/>
      <c r="K111" s="8"/>
    </row>
    <row r="112" spans="1:11" ht="15.75">
      <c r="A112" s="50"/>
      <c r="B112" s="124"/>
      <c r="C112" s="26"/>
      <c r="D112" s="36"/>
      <c r="E112" s="19"/>
      <c r="F112" s="78"/>
      <c r="G112" s="78"/>
      <c r="H112" s="21"/>
      <c r="I112" s="10"/>
      <c r="J112" s="8"/>
      <c r="K112" s="8"/>
    </row>
    <row r="113" spans="1:11" ht="15.75">
      <c r="A113" s="46"/>
      <c r="B113" s="22"/>
      <c r="C113" s="19"/>
      <c r="D113" s="36"/>
      <c r="E113" s="35"/>
      <c r="F113" s="69"/>
      <c r="G113" s="46"/>
      <c r="H113" s="46"/>
      <c r="I113" s="10"/>
      <c r="J113" s="8"/>
      <c r="K113" s="8"/>
    </row>
    <row r="114" spans="1:11" ht="15.75">
      <c r="A114" s="46"/>
      <c r="B114" s="22"/>
      <c r="C114" s="46"/>
      <c r="D114" s="36"/>
      <c r="E114" s="35"/>
      <c r="F114" s="69"/>
      <c r="G114" s="35"/>
      <c r="H114" s="35"/>
      <c r="I114" s="10"/>
      <c r="J114" s="8"/>
      <c r="K114" s="8"/>
    </row>
    <row r="115" spans="1:11" ht="15.75">
      <c r="A115" s="46"/>
      <c r="B115" s="123"/>
      <c r="C115" s="35"/>
      <c r="D115" s="36"/>
      <c r="E115" s="35"/>
      <c r="F115" s="48"/>
      <c r="G115" s="48"/>
      <c r="H115" s="49"/>
      <c r="I115" s="10"/>
      <c r="J115" s="8"/>
      <c r="K115" s="8"/>
    </row>
    <row r="116" spans="1:11" ht="15.75">
      <c r="A116" s="46"/>
      <c r="B116" s="36"/>
      <c r="C116" s="50"/>
      <c r="D116" s="36"/>
      <c r="E116" s="35"/>
      <c r="F116" s="79"/>
      <c r="G116" s="48"/>
      <c r="H116" s="22"/>
      <c r="I116" s="10"/>
      <c r="J116" s="8"/>
      <c r="K116" s="8"/>
    </row>
    <row r="117" spans="1:11" ht="15.75">
      <c r="A117" s="46"/>
      <c r="B117" s="36"/>
      <c r="C117" s="46"/>
      <c r="D117" s="36"/>
      <c r="E117" s="35"/>
      <c r="F117" s="79"/>
      <c r="G117" s="48"/>
      <c r="H117" s="22"/>
      <c r="I117" s="10"/>
      <c r="J117" s="8"/>
      <c r="K117" s="8"/>
    </row>
    <row r="118" spans="1:11" ht="15.75">
      <c r="A118" s="46"/>
      <c r="B118" s="36"/>
      <c r="C118" s="46"/>
      <c r="D118" s="36"/>
      <c r="E118" s="35"/>
      <c r="F118" s="79"/>
      <c r="G118" s="48"/>
      <c r="H118" s="22"/>
      <c r="I118" s="10"/>
      <c r="J118" s="8"/>
      <c r="K118" s="8"/>
    </row>
    <row r="119" spans="1:11" ht="15.75">
      <c r="A119" s="46"/>
      <c r="B119" s="36"/>
      <c r="C119" s="46"/>
      <c r="D119" s="36"/>
      <c r="E119" s="35"/>
      <c r="F119" s="79"/>
      <c r="G119" s="48"/>
      <c r="H119" s="22"/>
      <c r="I119" s="10"/>
      <c r="J119" s="8"/>
      <c r="K119" s="8"/>
    </row>
    <row r="120" spans="1:11" ht="15.75">
      <c r="A120" s="46"/>
      <c r="B120" s="36"/>
      <c r="C120" s="46"/>
      <c r="D120" s="36"/>
      <c r="E120" s="35"/>
      <c r="F120" s="79"/>
      <c r="G120" s="48"/>
      <c r="H120" s="22"/>
      <c r="I120" s="10"/>
      <c r="J120" s="8"/>
      <c r="K120" s="8"/>
    </row>
    <row r="121" spans="1:11" ht="15.75">
      <c r="A121" s="46"/>
      <c r="B121" s="36"/>
      <c r="C121" s="46"/>
      <c r="D121" s="36"/>
      <c r="E121" s="35"/>
      <c r="F121" s="79"/>
      <c r="G121" s="79"/>
      <c r="H121" s="22"/>
      <c r="I121" s="10"/>
      <c r="J121" s="8"/>
      <c r="K121" s="8"/>
    </row>
    <row r="122" spans="1:11" ht="15.75">
      <c r="A122" s="46"/>
      <c r="B122" s="36"/>
      <c r="C122" s="46"/>
      <c r="D122" s="36"/>
      <c r="E122" s="35"/>
      <c r="F122" s="48"/>
      <c r="G122" s="48"/>
      <c r="H122" s="22"/>
      <c r="I122" s="10"/>
      <c r="J122" s="8"/>
      <c r="K122" s="8"/>
    </row>
    <row r="123" spans="1:11" ht="15.75">
      <c r="A123" s="46"/>
      <c r="B123" s="36"/>
      <c r="C123" s="46"/>
      <c r="D123" s="36"/>
      <c r="E123" s="35"/>
      <c r="F123" s="79"/>
      <c r="G123" s="48"/>
      <c r="H123" s="22"/>
      <c r="I123" s="10"/>
      <c r="J123" s="11"/>
      <c r="K123" s="8"/>
    </row>
    <row r="124" spans="1:11">
      <c r="A124" s="46"/>
      <c r="B124" s="36"/>
      <c r="C124" s="46"/>
      <c r="D124" s="36"/>
      <c r="E124" s="35"/>
      <c r="F124" s="79"/>
      <c r="G124" s="48"/>
      <c r="H124" s="22"/>
      <c r="J124" s="11"/>
      <c r="K124" s="8"/>
    </row>
    <row r="125" spans="1:11">
      <c r="A125" s="46"/>
      <c r="B125" s="36"/>
      <c r="C125" s="46"/>
      <c r="D125" s="36"/>
      <c r="E125" s="35"/>
      <c r="F125" s="79"/>
      <c r="G125" s="48"/>
      <c r="H125" s="22"/>
      <c r="J125" s="11"/>
      <c r="K125" s="8"/>
    </row>
    <row r="126" spans="1:11" ht="15.6" customHeight="1">
      <c r="A126" s="46"/>
      <c r="B126" s="36"/>
      <c r="C126" s="46"/>
      <c r="D126" s="35"/>
      <c r="E126" s="35"/>
      <c r="F126" s="79"/>
      <c r="G126" s="48"/>
      <c r="H126" s="46"/>
      <c r="J126" s="11"/>
      <c r="K126" s="8"/>
    </row>
    <row r="127" spans="1:11" ht="15.75">
      <c r="A127" s="46"/>
      <c r="B127" s="46"/>
      <c r="C127" s="46"/>
      <c r="D127" s="123"/>
      <c r="E127" s="35"/>
      <c r="F127" s="69"/>
      <c r="G127" s="46"/>
      <c r="H127" s="46"/>
      <c r="J127" s="11"/>
      <c r="K127" s="8"/>
    </row>
    <row r="128" spans="1:11" ht="15.6" customHeight="1">
      <c r="A128" s="46"/>
      <c r="B128" s="123"/>
      <c r="C128" s="46"/>
      <c r="D128" s="36"/>
      <c r="E128" s="80"/>
      <c r="F128" s="81"/>
      <c r="G128" s="123"/>
      <c r="H128" s="81"/>
      <c r="J128" s="11"/>
      <c r="K128" s="8"/>
    </row>
    <row r="129" spans="1:11" ht="15.75">
      <c r="A129" s="46"/>
      <c r="B129" s="36"/>
      <c r="C129" s="50"/>
      <c r="D129" s="123"/>
      <c r="E129" s="35"/>
      <c r="F129" s="48"/>
      <c r="G129" s="36"/>
      <c r="H129" s="48"/>
      <c r="I129" s="11"/>
      <c r="J129" s="11"/>
      <c r="K129" s="8"/>
    </row>
    <row r="130" spans="1:11" ht="15.75">
      <c r="A130" s="46"/>
      <c r="B130" s="123"/>
      <c r="C130" s="46"/>
      <c r="D130" s="36"/>
      <c r="E130" s="80"/>
      <c r="F130" s="81"/>
      <c r="G130" s="81"/>
      <c r="H130" s="81"/>
      <c r="J130" s="11"/>
      <c r="K130" s="8"/>
    </row>
    <row r="131" spans="1:11" ht="15.75">
      <c r="A131" s="46"/>
      <c r="B131" s="36"/>
      <c r="C131" s="50"/>
      <c r="D131" s="36"/>
      <c r="E131" s="82"/>
      <c r="F131" s="48"/>
      <c r="G131" s="48"/>
      <c r="H131" s="48"/>
      <c r="I131" s="10"/>
      <c r="J131" s="11"/>
      <c r="K131" s="8"/>
    </row>
    <row r="132" spans="1:11" ht="15.75">
      <c r="A132" s="46"/>
      <c r="B132" s="36"/>
      <c r="C132" s="46"/>
      <c r="D132" s="36"/>
      <c r="E132" s="82"/>
      <c r="F132" s="48"/>
      <c r="G132" s="48"/>
      <c r="H132" s="48"/>
      <c r="I132" s="10"/>
      <c r="J132" s="11"/>
      <c r="K132" s="8"/>
    </row>
    <row r="133" spans="1:11" ht="15.75">
      <c r="A133" s="46"/>
      <c r="B133" s="36"/>
      <c r="C133" s="46"/>
      <c r="D133" s="36"/>
      <c r="E133" s="82"/>
      <c r="F133" s="48"/>
      <c r="G133" s="48"/>
      <c r="H133" s="48"/>
      <c r="I133" s="10"/>
      <c r="J133" s="11"/>
      <c r="K133" s="8"/>
    </row>
    <row r="134" spans="1:11" ht="21" customHeight="1">
      <c r="A134" s="46"/>
      <c r="B134" s="36"/>
      <c r="C134" s="46"/>
      <c r="D134" s="36"/>
      <c r="E134" s="82"/>
      <c r="F134" s="48"/>
      <c r="G134" s="48"/>
      <c r="H134" s="48"/>
      <c r="I134" s="10"/>
      <c r="J134" s="11"/>
      <c r="K134" s="8"/>
    </row>
    <row r="135" spans="1:11" ht="15.75">
      <c r="A135" s="46"/>
      <c r="B135" s="36"/>
      <c r="C135" s="46"/>
      <c r="D135" s="46"/>
      <c r="E135" s="82"/>
      <c r="F135" s="48"/>
      <c r="G135" s="48"/>
      <c r="H135" s="48"/>
      <c r="I135" s="10"/>
      <c r="J135" s="11"/>
      <c r="K135" s="8"/>
    </row>
    <row r="136" spans="1:11" ht="17.100000000000001" customHeight="1">
      <c r="A136" s="46"/>
      <c r="B136" s="36"/>
      <c r="C136" s="46"/>
      <c r="D136" s="83"/>
      <c r="E136" s="46"/>
      <c r="F136" s="69"/>
      <c r="G136" s="46"/>
      <c r="H136" s="48"/>
      <c r="I136" s="10"/>
      <c r="J136" s="11"/>
      <c r="K136" s="8"/>
    </row>
    <row r="137" spans="1:11" ht="15.75">
      <c r="A137" s="46"/>
      <c r="B137" s="83"/>
      <c r="C137" s="46"/>
      <c r="D137" s="36"/>
      <c r="E137" s="85"/>
      <c r="F137" s="86"/>
      <c r="G137" s="86"/>
      <c r="H137" s="86"/>
      <c r="I137" s="10"/>
      <c r="J137" s="11"/>
      <c r="K137" s="8"/>
    </row>
    <row r="138" spans="1:11" ht="15.75">
      <c r="A138" s="46"/>
      <c r="B138" s="22"/>
      <c r="C138" s="84"/>
      <c r="D138" s="87"/>
      <c r="E138" s="35"/>
      <c r="F138" s="48"/>
      <c r="G138" s="22"/>
      <c r="H138" s="22"/>
      <c r="I138" s="10"/>
      <c r="J138" s="11"/>
      <c r="K138" s="8"/>
    </row>
    <row r="139" spans="1:11" ht="15" customHeight="1">
      <c r="A139" s="46"/>
      <c r="B139" s="87"/>
      <c r="C139" s="46"/>
      <c r="D139" s="46"/>
      <c r="E139" s="89"/>
      <c r="F139" s="90"/>
      <c r="G139" s="90"/>
      <c r="H139" s="90"/>
      <c r="I139" s="10"/>
      <c r="J139" s="11"/>
      <c r="K139" s="8"/>
    </row>
    <row r="140" spans="1:11" ht="15.75">
      <c r="A140" s="46"/>
      <c r="B140" s="22"/>
      <c r="C140" s="88"/>
      <c r="D140" s="122"/>
      <c r="E140" s="46"/>
      <c r="F140" s="69"/>
      <c r="G140" s="46"/>
      <c r="H140" s="46"/>
      <c r="I140" s="10"/>
      <c r="J140" s="11"/>
      <c r="K140" s="8"/>
    </row>
    <row r="141" spans="1:11" ht="15.75">
      <c r="A141" s="46"/>
      <c r="B141" s="303"/>
      <c r="C141" s="46"/>
      <c r="D141" s="122"/>
      <c r="E141" s="122"/>
      <c r="F141" s="122"/>
      <c r="G141" s="303"/>
      <c r="H141" s="304"/>
      <c r="I141" s="10"/>
      <c r="J141" s="11"/>
      <c r="K141" s="8"/>
    </row>
    <row r="142" spans="1:11" ht="15.75">
      <c r="A142" s="46"/>
      <c r="B142" s="303"/>
      <c r="C142" s="122"/>
      <c r="D142" s="35"/>
      <c r="E142" s="122"/>
      <c r="F142" s="122"/>
      <c r="G142" s="303"/>
      <c r="H142" s="305"/>
      <c r="I142" s="10"/>
      <c r="J142" s="11"/>
      <c r="K142" s="8"/>
    </row>
    <row r="143" spans="1:11" ht="15.75">
      <c r="A143" s="46"/>
      <c r="B143" s="22"/>
      <c r="C143" s="122"/>
      <c r="D143" s="35"/>
      <c r="E143" s="35"/>
      <c r="F143" s="69"/>
      <c r="G143" s="46"/>
      <c r="H143" s="46"/>
      <c r="I143" s="10"/>
      <c r="J143" s="11"/>
      <c r="K143" s="8"/>
    </row>
    <row r="144" spans="1:11" ht="15.75">
      <c r="A144" s="46"/>
      <c r="B144" s="22"/>
      <c r="C144" s="46"/>
      <c r="D144" s="35"/>
      <c r="E144" s="35"/>
      <c r="F144" s="69"/>
      <c r="G144" s="46"/>
      <c r="H144" s="46"/>
      <c r="I144" s="10"/>
      <c r="J144" s="11"/>
      <c r="K144" s="8"/>
    </row>
    <row r="145" spans="1:11" ht="15.75">
      <c r="A145" s="46"/>
      <c r="B145" s="22"/>
      <c r="C145" s="46"/>
      <c r="D145" s="35"/>
      <c r="E145" s="35"/>
      <c r="F145" s="69"/>
      <c r="G145" s="46"/>
      <c r="H145" s="46"/>
      <c r="I145" s="10"/>
      <c r="J145" s="11"/>
      <c r="K145" s="8"/>
    </row>
    <row r="146" spans="1:11" ht="15.75">
      <c r="A146" s="46"/>
      <c r="B146" s="22"/>
      <c r="C146" s="46"/>
      <c r="D146" s="35"/>
      <c r="E146" s="35"/>
      <c r="F146" s="69"/>
      <c r="G146" s="46"/>
      <c r="H146" s="46"/>
      <c r="I146" s="10"/>
      <c r="J146" s="11"/>
      <c r="K146" s="8"/>
    </row>
    <row r="147" spans="1:11" ht="15.75">
      <c r="A147" s="46"/>
      <c r="B147" s="22"/>
      <c r="C147" s="46"/>
      <c r="D147" s="35"/>
      <c r="E147" s="35"/>
      <c r="F147" s="69"/>
      <c r="G147" s="46"/>
      <c r="H147" s="46"/>
      <c r="I147" s="10"/>
      <c r="J147" s="11"/>
      <c r="K147" s="8"/>
    </row>
    <row r="148" spans="1:11" ht="15.75">
      <c r="A148" s="46"/>
      <c r="B148" s="22"/>
      <c r="C148" s="46"/>
      <c r="D148" s="35"/>
      <c r="E148" s="35"/>
      <c r="F148" s="69"/>
      <c r="G148" s="46"/>
      <c r="H148" s="46"/>
      <c r="I148" s="10"/>
      <c r="J148" s="11"/>
      <c r="K148" s="8"/>
    </row>
    <row r="149" spans="1:11">
      <c r="A149" s="46"/>
      <c r="B149" s="22"/>
      <c r="C149" s="46"/>
      <c r="D149" s="35"/>
      <c r="E149" s="35"/>
      <c r="F149" s="69"/>
      <c r="G149" s="46"/>
      <c r="H149" s="46"/>
      <c r="J149" s="11"/>
      <c r="K149" s="8"/>
    </row>
    <row r="150" spans="1:11">
      <c r="A150" s="46"/>
      <c r="B150" s="22"/>
      <c r="C150" s="46"/>
      <c r="D150" s="35"/>
      <c r="E150" s="35"/>
      <c r="F150" s="69"/>
      <c r="G150" s="46"/>
      <c r="H150" s="46"/>
      <c r="J150" s="11"/>
      <c r="K150" s="8"/>
    </row>
    <row r="151" spans="1:11">
      <c r="A151" s="46"/>
      <c r="B151" s="22"/>
      <c r="C151" s="46"/>
      <c r="D151" s="35"/>
      <c r="E151" s="35"/>
      <c r="F151" s="69"/>
      <c r="G151" s="46"/>
      <c r="H151" s="46"/>
      <c r="J151" s="11"/>
      <c r="K151" s="8"/>
    </row>
    <row r="152" spans="1:11">
      <c r="A152" s="46"/>
      <c r="B152" s="22"/>
      <c r="C152" s="46"/>
      <c r="D152" s="35"/>
      <c r="E152" s="35"/>
      <c r="F152" s="69"/>
      <c r="G152" s="46"/>
      <c r="H152" s="46"/>
      <c r="J152" s="11"/>
      <c r="K152" s="8"/>
    </row>
    <row r="153" spans="1:11">
      <c r="A153" s="46"/>
      <c r="B153" s="22"/>
      <c r="C153" s="46"/>
      <c r="D153" s="35"/>
      <c r="E153" s="35"/>
      <c r="F153" s="69"/>
      <c r="G153" s="46"/>
      <c r="H153" s="46"/>
      <c r="J153" s="11"/>
      <c r="K153" s="8"/>
    </row>
    <row r="154" spans="1:11">
      <c r="A154" s="46"/>
      <c r="B154" s="22"/>
      <c r="C154" s="46"/>
      <c r="D154" s="35"/>
      <c r="E154" s="35"/>
      <c r="F154" s="69"/>
      <c r="G154" s="46"/>
      <c r="H154" s="46"/>
      <c r="J154" s="11"/>
      <c r="K154" s="8"/>
    </row>
    <row r="155" spans="1:11" ht="15.6" customHeight="1">
      <c r="A155" s="46"/>
      <c r="B155" s="22"/>
      <c r="C155" s="46"/>
      <c r="D155" s="35"/>
      <c r="E155" s="35"/>
      <c r="F155" s="69"/>
      <c r="G155" s="46"/>
      <c r="H155" s="46"/>
      <c r="J155" s="11"/>
      <c r="K155" s="8"/>
    </row>
    <row r="156" spans="1:11">
      <c r="A156" s="46"/>
      <c r="B156" s="22"/>
      <c r="C156" s="46"/>
      <c r="D156" s="35"/>
      <c r="E156" s="35"/>
      <c r="F156" s="69"/>
      <c r="G156" s="46"/>
      <c r="H156" s="46"/>
      <c r="J156" s="11"/>
      <c r="K156" s="8"/>
    </row>
    <row r="157" spans="1:11">
      <c r="A157" s="46"/>
      <c r="B157" s="22"/>
      <c r="C157" s="46"/>
      <c r="D157" s="35"/>
      <c r="E157" s="35"/>
      <c r="F157" s="69"/>
      <c r="G157" s="46"/>
      <c r="H157" s="46"/>
      <c r="J157" s="11"/>
      <c r="K157" s="8"/>
    </row>
    <row r="158" spans="1:11">
      <c r="A158" s="46"/>
      <c r="B158" s="22"/>
      <c r="C158" s="46"/>
      <c r="D158" s="35"/>
      <c r="E158" s="35"/>
      <c r="F158" s="69"/>
      <c r="G158" s="46"/>
      <c r="H158" s="46"/>
      <c r="J158" s="11"/>
      <c r="K158" s="8"/>
    </row>
    <row r="159" spans="1:11">
      <c r="A159" s="46"/>
      <c r="B159" s="22"/>
      <c r="C159" s="46"/>
      <c r="D159" s="35"/>
      <c r="E159" s="35"/>
      <c r="F159" s="69"/>
      <c r="G159" s="46"/>
      <c r="H159" s="46"/>
      <c r="J159" s="11"/>
      <c r="K159" s="8"/>
    </row>
    <row r="160" spans="1:11">
      <c r="A160" s="46"/>
      <c r="B160" s="22"/>
      <c r="C160" s="46"/>
      <c r="D160" s="35"/>
      <c r="E160" s="35"/>
      <c r="F160" s="69"/>
      <c r="G160" s="46"/>
      <c r="H160" s="46"/>
      <c r="J160" s="11"/>
      <c r="K160" s="8"/>
    </row>
    <row r="161" spans="1:11">
      <c r="A161" s="46"/>
      <c r="B161" s="22"/>
      <c r="C161" s="46"/>
      <c r="D161" s="35"/>
      <c r="E161" s="35"/>
      <c r="F161" s="69"/>
      <c r="G161" s="46"/>
      <c r="H161" s="46"/>
      <c r="J161" s="11"/>
      <c r="K161" s="8"/>
    </row>
    <row r="162" spans="1:11">
      <c r="A162" s="46"/>
      <c r="B162" s="22"/>
      <c r="C162" s="46"/>
      <c r="D162" s="35"/>
      <c r="E162" s="35"/>
      <c r="F162" s="69"/>
      <c r="G162" s="46"/>
      <c r="H162" s="46"/>
      <c r="J162" s="11"/>
      <c r="K162" s="8"/>
    </row>
    <row r="163" spans="1:11">
      <c r="A163" s="46"/>
      <c r="B163" s="22"/>
      <c r="C163" s="46"/>
      <c r="E163" s="35"/>
      <c r="F163" s="69"/>
      <c r="G163" s="46"/>
      <c r="H163" s="46"/>
      <c r="J163" s="11"/>
      <c r="K163" s="8"/>
    </row>
    <row r="164" spans="1:11">
      <c r="C164" s="46"/>
      <c r="J164" s="11"/>
      <c r="K164" s="8"/>
    </row>
    <row r="165" spans="1:11">
      <c r="J165" s="11"/>
      <c r="K165" s="8"/>
    </row>
    <row r="166" spans="1:11">
      <c r="J166" s="11"/>
      <c r="K166" s="8"/>
    </row>
    <row r="167" spans="1:11">
      <c r="J167" s="11"/>
      <c r="K167" s="8"/>
    </row>
    <row r="168" spans="1:11">
      <c r="J168" s="11"/>
      <c r="K168" s="8"/>
    </row>
    <row r="169" spans="1:11">
      <c r="J169" s="11"/>
      <c r="K169" s="8"/>
    </row>
    <row r="170" spans="1:11">
      <c r="J170" s="11"/>
      <c r="K170" s="8"/>
    </row>
    <row r="171" spans="1:11">
      <c r="J171" s="11"/>
      <c r="K171" s="8"/>
    </row>
    <row r="172" spans="1:11">
      <c r="J172" s="11"/>
      <c r="K172" s="8"/>
    </row>
    <row r="173" spans="1:11">
      <c r="I173" s="8"/>
      <c r="J173" s="11"/>
      <c r="K173" s="8"/>
    </row>
    <row r="174" spans="1:11">
      <c r="I174" s="8"/>
      <c r="J174" s="11"/>
      <c r="K174" s="8"/>
    </row>
    <row r="175" spans="1:11">
      <c r="I175" s="8"/>
      <c r="J175" s="11"/>
      <c r="K175" s="8"/>
    </row>
    <row r="176" spans="1:11">
      <c r="I176" s="8"/>
    </row>
    <row r="177" spans="1:11">
      <c r="I177" s="8"/>
    </row>
    <row r="178" spans="1:11" s="61" customFormat="1" ht="19.350000000000001" customHeight="1">
      <c r="A178" s="58"/>
      <c r="B178" s="33"/>
      <c r="C178" s="9"/>
      <c r="D178" s="34"/>
      <c r="E178" s="34"/>
      <c r="F178" s="68"/>
      <c r="G178" s="9"/>
      <c r="H178" s="9"/>
      <c r="I178" s="59"/>
      <c r="J178" s="60"/>
    </row>
    <row r="179" spans="1:11" ht="15.75">
      <c r="I179" s="25"/>
    </row>
    <row r="180" spans="1:11" s="61" customFormat="1" ht="26.1" customHeight="1">
      <c r="A180" s="58"/>
      <c r="B180" s="33"/>
      <c r="C180" s="9"/>
      <c r="D180" s="34"/>
      <c r="E180" s="34"/>
      <c r="F180" s="68"/>
      <c r="G180" s="9"/>
      <c r="H180" s="9"/>
      <c r="I180" s="62"/>
      <c r="J180" s="60"/>
      <c r="K180" s="63"/>
    </row>
    <row r="181" spans="1:11">
      <c r="I181" s="8"/>
    </row>
    <row r="182" spans="1:11" s="61" customFormat="1" ht="22.35" customHeight="1">
      <c r="A182" s="58"/>
      <c r="B182" s="33"/>
      <c r="C182" s="9"/>
      <c r="D182" s="34"/>
      <c r="E182" s="34"/>
      <c r="F182" s="68"/>
      <c r="G182" s="9"/>
      <c r="H182" s="9"/>
      <c r="I182" s="64"/>
      <c r="J182" s="60"/>
    </row>
    <row r="183" spans="1:11">
      <c r="I183" s="46"/>
    </row>
    <row r="184" spans="1:11" ht="24" customHeight="1">
      <c r="I184" s="46"/>
    </row>
    <row r="185" spans="1:11">
      <c r="I185" s="46"/>
    </row>
    <row r="186" spans="1:11">
      <c r="I186" s="46"/>
    </row>
    <row r="187" spans="1:11">
      <c r="I187" s="46"/>
    </row>
    <row r="188" spans="1:11" ht="15.75">
      <c r="I188" s="25"/>
    </row>
    <row r="189" spans="1:11" ht="5.0999999999999996" customHeight="1">
      <c r="I189" s="8"/>
    </row>
    <row r="190" spans="1:11">
      <c r="I190" s="8"/>
    </row>
    <row r="191" spans="1:11">
      <c r="I191" s="8"/>
    </row>
    <row r="192" spans="1:11" ht="15.75">
      <c r="I192" s="25"/>
    </row>
    <row r="193" spans="9:10">
      <c r="I193" s="8"/>
    </row>
    <row r="194" spans="9:10">
      <c r="I194" s="8"/>
    </row>
    <row r="195" spans="9:10" ht="15.75">
      <c r="I195" s="25"/>
    </row>
    <row r="196" spans="9:10" ht="15.75">
      <c r="I196" s="25"/>
    </row>
    <row r="197" spans="9:10">
      <c r="I197" s="8"/>
    </row>
    <row r="198" spans="9:10">
      <c r="I198" s="8"/>
    </row>
    <row r="199" spans="9:10">
      <c r="I199" s="8"/>
    </row>
    <row r="200" spans="9:10">
      <c r="I200" s="8"/>
    </row>
    <row r="201" spans="9:10">
      <c r="I201" s="8"/>
    </row>
    <row r="202" spans="9:10" ht="15.75">
      <c r="I202" s="25"/>
    </row>
    <row r="203" spans="9:10" ht="15.75">
      <c r="I203" s="25"/>
    </row>
    <row r="204" spans="9:10">
      <c r="I204" s="8"/>
    </row>
    <row r="205" spans="9:10">
      <c r="I205" s="8"/>
      <c r="J205" s="65"/>
    </row>
    <row r="206" spans="9:10">
      <c r="I206" s="8"/>
    </row>
    <row r="207" spans="9:10">
      <c r="I207" s="8"/>
    </row>
    <row r="208" spans="9:10" ht="13.35" customHeight="1">
      <c r="I208" s="25"/>
    </row>
    <row r="209" spans="1:20">
      <c r="I209" s="8"/>
    </row>
    <row r="210" spans="1:20">
      <c r="I210" s="8"/>
    </row>
    <row r="211" spans="1:20" ht="15.75">
      <c r="I211" s="25"/>
    </row>
    <row r="212" spans="1:20" ht="15.6" customHeight="1">
      <c r="I212" s="25"/>
    </row>
    <row r="213" spans="1:20" s="33" customFormat="1" ht="15.75">
      <c r="A213" s="1"/>
      <c r="C213" s="9"/>
      <c r="D213" s="34"/>
      <c r="E213" s="34"/>
      <c r="F213" s="68"/>
      <c r="G213" s="9"/>
      <c r="H213" s="9"/>
      <c r="I213" s="25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s="33" customFormat="1">
      <c r="A214" s="1"/>
      <c r="C214" s="9"/>
      <c r="D214" s="34"/>
      <c r="E214" s="34"/>
      <c r="F214" s="68"/>
      <c r="G214" s="9"/>
      <c r="H214" s="9"/>
      <c r="I214" s="8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s="33" customFormat="1">
      <c r="A215" s="1"/>
      <c r="C215" s="9"/>
      <c r="D215" s="34"/>
      <c r="E215" s="34"/>
      <c r="F215" s="68"/>
      <c r="G215" s="9"/>
      <c r="H215" s="9"/>
      <c r="I215" s="8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s="33" customFormat="1">
      <c r="A216" s="1"/>
      <c r="C216" s="9"/>
      <c r="D216" s="34"/>
      <c r="E216" s="34"/>
      <c r="F216" s="68"/>
      <c r="G216" s="9"/>
      <c r="H216" s="9"/>
      <c r="I216" s="8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 spans="1:20" s="33" customFormat="1">
      <c r="A217" s="1"/>
      <c r="C217" s="9"/>
      <c r="D217" s="34"/>
      <c r="E217" s="34"/>
      <c r="F217" s="68"/>
      <c r="G217" s="9"/>
      <c r="H217" s="9"/>
      <c r="I217" s="8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 spans="1:20" s="33" customFormat="1">
      <c r="A218" s="1"/>
      <c r="C218" s="9"/>
      <c r="D218" s="34"/>
      <c r="E218" s="34"/>
      <c r="F218" s="68"/>
      <c r="G218" s="9"/>
      <c r="H218" s="9"/>
      <c r="I218" s="8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19" spans="1:20" s="33" customFormat="1">
      <c r="A219" s="1"/>
      <c r="C219" s="9"/>
      <c r="D219" s="34"/>
      <c r="E219" s="34"/>
      <c r="F219" s="68"/>
      <c r="G219" s="9"/>
      <c r="H219" s="9"/>
      <c r="I219" s="8"/>
      <c r="K219" s="9"/>
      <c r="L219" s="9"/>
      <c r="M219" s="9"/>
      <c r="N219" s="9"/>
      <c r="O219" s="9"/>
      <c r="P219" s="9"/>
      <c r="Q219" s="9"/>
      <c r="R219" s="9"/>
      <c r="S219" s="9"/>
      <c r="T219" s="9"/>
    </row>
    <row r="220" spans="1:20" s="33" customFormat="1">
      <c r="A220" s="1"/>
      <c r="C220" s="9"/>
      <c r="D220" s="34"/>
      <c r="E220" s="34"/>
      <c r="F220" s="68"/>
      <c r="G220" s="9"/>
      <c r="H220" s="9"/>
      <c r="I220" s="8"/>
      <c r="K220" s="9"/>
      <c r="L220" s="9"/>
      <c r="M220" s="9"/>
      <c r="N220" s="9"/>
      <c r="O220" s="9"/>
      <c r="P220" s="9"/>
      <c r="Q220" s="9"/>
      <c r="R220" s="9"/>
      <c r="S220" s="9"/>
      <c r="T220" s="9"/>
    </row>
    <row r="221" spans="1:20" s="33" customFormat="1">
      <c r="A221" s="1"/>
      <c r="C221" s="9"/>
      <c r="D221" s="34"/>
      <c r="E221" s="34"/>
      <c r="F221" s="68"/>
      <c r="G221" s="9"/>
      <c r="H221" s="9"/>
      <c r="I221" s="8"/>
      <c r="K221" s="9"/>
      <c r="L221" s="9"/>
      <c r="M221" s="9"/>
      <c r="N221" s="9"/>
      <c r="O221" s="9"/>
      <c r="P221" s="9"/>
      <c r="Q221" s="9"/>
      <c r="R221" s="9"/>
      <c r="S221" s="9"/>
      <c r="T221" s="9"/>
    </row>
    <row r="222" spans="1:20" s="33" customFormat="1">
      <c r="A222" s="1"/>
      <c r="C222" s="9"/>
      <c r="D222" s="34"/>
      <c r="E222" s="34"/>
      <c r="F222" s="68"/>
      <c r="G222" s="9"/>
      <c r="H222" s="9"/>
      <c r="I222" s="8"/>
      <c r="K222" s="9"/>
      <c r="L222" s="9"/>
      <c r="M222" s="9"/>
      <c r="N222" s="9"/>
      <c r="O222" s="9"/>
      <c r="P222" s="9"/>
      <c r="Q222" s="9"/>
      <c r="R222" s="9"/>
      <c r="S222" s="9"/>
      <c r="T222" s="9"/>
    </row>
    <row r="223" spans="1:20" s="33" customFormat="1">
      <c r="A223" s="1"/>
      <c r="C223" s="9"/>
      <c r="D223" s="34"/>
      <c r="E223" s="34"/>
      <c r="F223" s="68"/>
      <c r="G223" s="9"/>
      <c r="H223" s="9"/>
      <c r="I223" s="8"/>
      <c r="K223" s="9"/>
      <c r="L223" s="9"/>
      <c r="M223" s="9"/>
      <c r="N223" s="9"/>
      <c r="O223" s="9"/>
      <c r="P223" s="9"/>
      <c r="Q223" s="9"/>
      <c r="R223" s="9"/>
      <c r="S223" s="9"/>
      <c r="T223" s="9"/>
    </row>
    <row r="224" spans="1:20" s="33" customFormat="1">
      <c r="A224" s="1"/>
      <c r="C224" s="9"/>
      <c r="D224" s="34"/>
      <c r="E224" s="34"/>
      <c r="F224" s="68"/>
      <c r="G224" s="9"/>
      <c r="H224" s="9"/>
      <c r="I224" s="8"/>
      <c r="K224" s="9"/>
      <c r="L224" s="9"/>
      <c r="M224" s="9"/>
      <c r="N224" s="9"/>
      <c r="O224" s="9"/>
      <c r="P224" s="9"/>
      <c r="Q224" s="9"/>
      <c r="R224" s="9"/>
      <c r="S224" s="9"/>
      <c r="T224" s="9"/>
    </row>
    <row r="225" spans="1:20" s="33" customFormat="1">
      <c r="A225" s="1"/>
      <c r="C225" s="9"/>
      <c r="D225" s="34"/>
      <c r="E225" s="34"/>
      <c r="F225" s="68"/>
      <c r="G225" s="9"/>
      <c r="H225" s="9"/>
      <c r="I225" s="8"/>
      <c r="K225" s="9"/>
      <c r="L225" s="9"/>
      <c r="M225" s="9"/>
      <c r="N225" s="9"/>
      <c r="O225" s="9"/>
      <c r="P225" s="9"/>
      <c r="Q225" s="9"/>
      <c r="R225" s="9"/>
      <c r="S225" s="9"/>
      <c r="T225" s="9"/>
    </row>
    <row r="226" spans="1:20" s="33" customFormat="1">
      <c r="A226" s="1"/>
      <c r="C226" s="9"/>
      <c r="D226" s="34"/>
      <c r="E226" s="34"/>
      <c r="F226" s="68"/>
      <c r="G226" s="9"/>
      <c r="H226" s="9"/>
      <c r="I226" s="8"/>
      <c r="K226" s="9"/>
      <c r="L226" s="9"/>
      <c r="M226" s="9"/>
      <c r="N226" s="9"/>
      <c r="O226" s="9"/>
      <c r="P226" s="9"/>
      <c r="Q226" s="9"/>
      <c r="R226" s="9"/>
      <c r="S226" s="9"/>
      <c r="T226" s="9"/>
    </row>
    <row r="227" spans="1:20" s="33" customFormat="1">
      <c r="A227" s="1"/>
      <c r="C227" s="9"/>
      <c r="D227" s="34"/>
      <c r="E227" s="34"/>
      <c r="F227" s="68"/>
      <c r="G227" s="9"/>
      <c r="H227" s="9"/>
      <c r="I227" s="8"/>
      <c r="K227" s="9"/>
      <c r="L227" s="9"/>
      <c r="M227" s="9"/>
      <c r="N227" s="9"/>
      <c r="O227" s="9"/>
      <c r="P227" s="9"/>
      <c r="Q227" s="9"/>
      <c r="R227" s="9"/>
      <c r="S227" s="9"/>
      <c r="T227" s="9"/>
    </row>
    <row r="228" spans="1:20" s="33" customFormat="1">
      <c r="A228" s="1"/>
      <c r="C228" s="9"/>
      <c r="D228" s="34"/>
      <c r="E228" s="34"/>
      <c r="F228" s="68"/>
      <c r="G228" s="9"/>
      <c r="H228" s="9"/>
      <c r="I228" s="8"/>
      <c r="K228" s="9"/>
      <c r="L228" s="9"/>
      <c r="M228" s="9"/>
      <c r="N228" s="9"/>
      <c r="O228" s="9"/>
      <c r="P228" s="9"/>
      <c r="Q228" s="9"/>
      <c r="R228" s="9"/>
      <c r="S228" s="9"/>
      <c r="T228" s="9"/>
    </row>
    <row r="229" spans="1:20" s="33" customFormat="1">
      <c r="A229" s="1"/>
      <c r="C229" s="9"/>
      <c r="D229" s="34"/>
      <c r="E229" s="34"/>
      <c r="F229" s="68"/>
      <c r="G229" s="9"/>
      <c r="H229" s="9"/>
      <c r="I229" s="8"/>
      <c r="K229" s="9"/>
      <c r="L229" s="9"/>
      <c r="M229" s="9"/>
      <c r="N229" s="9"/>
      <c r="O229" s="9"/>
      <c r="P229" s="9"/>
      <c r="Q229" s="9"/>
      <c r="R229" s="9"/>
      <c r="S229" s="9"/>
      <c r="T229" s="9"/>
    </row>
    <row r="230" spans="1:20" s="33" customFormat="1">
      <c r="A230" s="1"/>
      <c r="C230" s="9"/>
      <c r="D230" s="34"/>
      <c r="E230" s="34"/>
      <c r="F230" s="68"/>
      <c r="G230" s="9"/>
      <c r="H230" s="9"/>
      <c r="I230" s="8"/>
      <c r="K230" s="9"/>
      <c r="L230" s="9"/>
      <c r="M230" s="9"/>
      <c r="N230" s="9"/>
      <c r="O230" s="9"/>
      <c r="P230" s="9"/>
      <c r="Q230" s="9"/>
      <c r="R230" s="9"/>
      <c r="S230" s="9"/>
      <c r="T230" s="9"/>
    </row>
    <row r="231" spans="1:20" s="33" customFormat="1" ht="15.75">
      <c r="A231" s="1"/>
      <c r="C231" s="9"/>
      <c r="D231" s="34"/>
      <c r="E231" s="34"/>
      <c r="F231" s="68"/>
      <c r="G231" s="9"/>
      <c r="H231" s="9"/>
      <c r="I231" s="25"/>
      <c r="K231" s="9"/>
      <c r="L231" s="9"/>
      <c r="M231" s="9"/>
      <c r="N231" s="9"/>
      <c r="O231" s="9"/>
      <c r="P231" s="9"/>
      <c r="Q231" s="9"/>
      <c r="R231" s="9"/>
      <c r="S231" s="9"/>
      <c r="T231" s="9"/>
    </row>
    <row r="232" spans="1:20" s="33" customFormat="1">
      <c r="A232" s="1"/>
      <c r="C232" s="9"/>
      <c r="D232" s="34"/>
      <c r="E232" s="34"/>
      <c r="F232" s="68"/>
      <c r="G232" s="9"/>
      <c r="H232" s="9"/>
      <c r="I232" s="8"/>
      <c r="K232" s="9"/>
      <c r="L232" s="9"/>
      <c r="M232" s="9"/>
      <c r="N232" s="9"/>
      <c r="O232" s="9"/>
      <c r="P232" s="9"/>
      <c r="Q232" s="9"/>
      <c r="R232" s="9"/>
      <c r="S232" s="9"/>
      <c r="T232" s="9"/>
    </row>
    <row r="233" spans="1:20" s="33" customFormat="1">
      <c r="A233" s="1"/>
      <c r="C233" s="9"/>
      <c r="D233" s="34"/>
      <c r="E233" s="34"/>
      <c r="F233" s="68"/>
      <c r="G233" s="9"/>
      <c r="H233" s="9"/>
      <c r="I233" s="8"/>
      <c r="K233" s="9"/>
      <c r="L233" s="9"/>
      <c r="M233" s="9"/>
      <c r="N233" s="9"/>
      <c r="O233" s="9"/>
      <c r="P233" s="9"/>
      <c r="Q233" s="9"/>
      <c r="R233" s="9"/>
      <c r="S233" s="9"/>
      <c r="T233" s="9"/>
    </row>
    <row r="234" spans="1:20" s="33" customFormat="1">
      <c r="A234" s="1"/>
      <c r="C234" s="9"/>
      <c r="D234" s="34"/>
      <c r="E234" s="34"/>
      <c r="F234" s="68"/>
      <c r="G234" s="9"/>
      <c r="H234" s="9"/>
      <c r="I234" s="8"/>
      <c r="K234" s="9"/>
      <c r="L234" s="9"/>
      <c r="M234" s="9"/>
      <c r="N234" s="9"/>
      <c r="O234" s="9"/>
      <c r="P234" s="9"/>
      <c r="Q234" s="9"/>
      <c r="R234" s="9"/>
      <c r="S234" s="9"/>
      <c r="T234" s="9"/>
    </row>
    <row r="235" spans="1:20" s="33" customFormat="1">
      <c r="A235" s="1"/>
      <c r="C235" s="9"/>
      <c r="D235" s="34"/>
      <c r="E235" s="34"/>
      <c r="F235" s="68"/>
      <c r="G235" s="9"/>
      <c r="H235" s="9"/>
      <c r="I235" s="8"/>
      <c r="K235" s="9"/>
      <c r="L235" s="9"/>
      <c r="M235" s="9"/>
      <c r="N235" s="9"/>
      <c r="O235" s="9"/>
      <c r="P235" s="9"/>
      <c r="Q235" s="9"/>
      <c r="R235" s="9"/>
      <c r="S235" s="9"/>
      <c r="T235" s="9"/>
    </row>
    <row r="278" spans="1:20" s="33" customFormat="1">
      <c r="A278" s="1"/>
      <c r="C278" s="9"/>
      <c r="D278" s="34"/>
      <c r="E278" s="34"/>
      <c r="F278" s="68"/>
      <c r="G278" s="9"/>
      <c r="H278" s="9"/>
      <c r="I278" s="8"/>
      <c r="K278" s="9"/>
      <c r="L278" s="9"/>
      <c r="M278" s="9"/>
      <c r="N278" s="9"/>
      <c r="O278" s="9"/>
      <c r="P278" s="9"/>
      <c r="Q278" s="9"/>
      <c r="R278" s="9"/>
      <c r="S278" s="9"/>
      <c r="T278" s="9"/>
    </row>
    <row r="279" spans="1:20" s="33" customFormat="1">
      <c r="A279" s="1"/>
      <c r="C279" s="9"/>
      <c r="D279" s="34"/>
      <c r="E279" s="34"/>
      <c r="F279" s="68"/>
      <c r="G279" s="9"/>
      <c r="H279" s="9"/>
      <c r="I279" s="8"/>
      <c r="K279" s="9"/>
      <c r="L279" s="9"/>
      <c r="M279" s="9"/>
      <c r="N279" s="9"/>
      <c r="O279" s="9"/>
      <c r="P279" s="9"/>
      <c r="Q279" s="9"/>
      <c r="R279" s="9"/>
      <c r="S279" s="9"/>
      <c r="T279" s="9"/>
    </row>
    <row r="280" spans="1:20" s="33" customFormat="1" ht="15.75">
      <c r="A280" s="1"/>
      <c r="C280" s="9"/>
      <c r="D280" s="34"/>
      <c r="E280" s="34"/>
      <c r="F280" s="68"/>
      <c r="G280" s="9"/>
      <c r="H280" s="9"/>
      <c r="I280" s="25"/>
      <c r="K280" s="9"/>
      <c r="L280" s="9"/>
      <c r="M280" s="9"/>
      <c r="N280" s="9"/>
      <c r="O280" s="9"/>
      <c r="P280" s="9"/>
      <c r="Q280" s="9"/>
      <c r="R280" s="9"/>
      <c r="S280" s="9"/>
      <c r="T280" s="9"/>
    </row>
    <row r="281" spans="1:20" s="33" customFormat="1" ht="15.75">
      <c r="A281" s="1"/>
      <c r="C281" s="9"/>
      <c r="D281" s="34"/>
      <c r="E281" s="34"/>
      <c r="F281" s="68"/>
      <c r="G281" s="9"/>
      <c r="H281" s="9"/>
      <c r="I281" s="25"/>
      <c r="K281" s="9"/>
      <c r="L281" s="9"/>
      <c r="M281" s="9"/>
      <c r="N281" s="9"/>
      <c r="O281" s="9"/>
      <c r="P281" s="9"/>
      <c r="Q281" s="9"/>
      <c r="R281" s="9"/>
      <c r="S281" s="9"/>
      <c r="T281" s="9"/>
    </row>
    <row r="282" spans="1:20" s="33" customFormat="1" ht="15.75">
      <c r="A282" s="1"/>
      <c r="C282" s="9"/>
      <c r="D282" s="34"/>
      <c r="E282" s="34"/>
      <c r="F282" s="68"/>
      <c r="G282" s="9"/>
      <c r="H282" s="9"/>
      <c r="I282" s="25"/>
      <c r="K282" s="9"/>
      <c r="L282" s="9"/>
      <c r="M282" s="9"/>
      <c r="N282" s="9"/>
      <c r="O282" s="9"/>
      <c r="P282" s="9"/>
      <c r="Q282" s="9"/>
      <c r="R282" s="9"/>
      <c r="S282" s="9"/>
      <c r="T282" s="9"/>
    </row>
    <row r="283" spans="1:20" s="33" customFormat="1">
      <c r="A283" s="1"/>
      <c r="C283" s="9"/>
      <c r="D283" s="34"/>
      <c r="E283" s="34"/>
      <c r="F283" s="68"/>
      <c r="G283" s="9"/>
      <c r="H283" s="9"/>
      <c r="I283" s="8"/>
      <c r="K283" s="9"/>
      <c r="L283" s="9"/>
      <c r="M283" s="9"/>
      <c r="N283" s="9"/>
      <c r="O283" s="9"/>
      <c r="P283" s="9"/>
      <c r="Q283" s="9"/>
      <c r="R283" s="9"/>
      <c r="S283" s="9"/>
      <c r="T283" s="9"/>
    </row>
    <row r="284" spans="1:20" s="33" customFormat="1" ht="15.75">
      <c r="A284" s="1"/>
      <c r="C284" s="9"/>
      <c r="D284" s="34"/>
      <c r="E284" s="34"/>
      <c r="F284" s="68"/>
      <c r="G284" s="9"/>
      <c r="H284" s="9"/>
      <c r="I284" s="25"/>
      <c r="K284" s="9"/>
      <c r="L284" s="9"/>
      <c r="M284" s="9"/>
      <c r="N284" s="9"/>
      <c r="O284" s="9"/>
      <c r="P284" s="9"/>
      <c r="Q284" s="9"/>
      <c r="R284" s="9"/>
      <c r="S284" s="9"/>
      <c r="T284" s="9"/>
    </row>
    <row r="286" spans="1:20" s="33" customFormat="1">
      <c r="A286" s="1"/>
      <c r="C286" s="9"/>
      <c r="D286" s="34"/>
      <c r="E286" s="34"/>
      <c r="F286" s="68"/>
      <c r="G286" s="9"/>
      <c r="H286" s="9"/>
      <c r="I286" s="8"/>
      <c r="K286" s="9"/>
      <c r="L286" s="9"/>
      <c r="M286" s="9"/>
      <c r="N286" s="9"/>
      <c r="O286" s="9"/>
      <c r="P286" s="9"/>
      <c r="Q286" s="9"/>
      <c r="R286" s="9"/>
      <c r="S286" s="9"/>
      <c r="T286" s="9"/>
    </row>
    <row r="287" spans="1:20" s="33" customFormat="1">
      <c r="A287" s="1"/>
      <c r="C287" s="9"/>
      <c r="D287" s="34"/>
      <c r="E287" s="34"/>
      <c r="F287" s="68"/>
      <c r="G287" s="9"/>
      <c r="H287" s="9"/>
      <c r="I287" s="8"/>
      <c r="K287" s="9"/>
      <c r="L287" s="9"/>
      <c r="M287" s="9"/>
      <c r="N287" s="9"/>
      <c r="O287" s="9"/>
      <c r="P287" s="9"/>
      <c r="Q287" s="9"/>
      <c r="R287" s="9"/>
      <c r="S287" s="9"/>
      <c r="T287" s="9"/>
    </row>
    <row r="288" spans="1:20" s="33" customFormat="1" ht="15.75">
      <c r="A288" s="1"/>
      <c r="C288" s="9"/>
      <c r="D288" s="34"/>
      <c r="E288" s="34"/>
      <c r="F288" s="68"/>
      <c r="G288" s="9"/>
      <c r="H288" s="9"/>
      <c r="I288" s="25"/>
      <c r="K288" s="9"/>
      <c r="L288" s="9"/>
      <c r="M288" s="9"/>
      <c r="N288" s="9"/>
      <c r="O288" s="9"/>
      <c r="P288" s="9"/>
      <c r="Q288" s="9"/>
      <c r="R288" s="9"/>
      <c r="S288" s="9"/>
      <c r="T288" s="9"/>
    </row>
    <row r="289" spans="1:20" s="33" customFormat="1" ht="15.75">
      <c r="A289" s="1"/>
      <c r="C289" s="9"/>
      <c r="D289" s="34"/>
      <c r="E289" s="34"/>
      <c r="F289" s="68"/>
      <c r="G289" s="9"/>
      <c r="H289" s="9"/>
      <c r="I289" s="25"/>
      <c r="K289" s="9"/>
      <c r="L289" s="9"/>
      <c r="M289" s="9"/>
      <c r="N289" s="9"/>
      <c r="O289" s="9"/>
      <c r="P289" s="9"/>
      <c r="Q289" s="9"/>
      <c r="R289" s="9"/>
      <c r="S289" s="9"/>
      <c r="T289" s="9"/>
    </row>
    <row r="290" spans="1:20" s="33" customFormat="1" ht="15.75">
      <c r="A290" s="1"/>
      <c r="C290" s="9"/>
      <c r="D290" s="34"/>
      <c r="E290" s="34"/>
      <c r="F290" s="68"/>
      <c r="G290" s="9"/>
      <c r="H290" s="9"/>
      <c r="I290" s="25"/>
      <c r="K290" s="9"/>
      <c r="L290" s="9"/>
      <c r="M290" s="9"/>
      <c r="N290" s="9"/>
      <c r="O290" s="9"/>
      <c r="P290" s="9"/>
      <c r="Q290" s="9"/>
      <c r="R290" s="9"/>
      <c r="S290" s="9"/>
      <c r="T290" s="9"/>
    </row>
    <row r="291" spans="1:20" s="33" customFormat="1">
      <c r="A291" s="1"/>
      <c r="C291" s="9"/>
      <c r="D291" s="34"/>
      <c r="E291" s="34"/>
      <c r="F291" s="68"/>
      <c r="G291" s="9"/>
      <c r="H291" s="9"/>
      <c r="I291" s="8"/>
      <c r="K291" s="9"/>
      <c r="L291" s="9"/>
      <c r="M291" s="9"/>
      <c r="N291" s="9"/>
      <c r="O291" s="9"/>
      <c r="P291" s="9"/>
      <c r="Q291" s="9"/>
      <c r="R291" s="9"/>
      <c r="S291" s="9"/>
      <c r="T291" s="9"/>
    </row>
  </sheetData>
  <mergeCells count="8">
    <mergeCell ref="J4:J10"/>
    <mergeCell ref="B6:G6"/>
    <mergeCell ref="B12:H13"/>
    <mergeCell ref="B141:B142"/>
    <mergeCell ref="G141:G142"/>
    <mergeCell ref="H141:H142"/>
    <mergeCell ref="B95:H98"/>
    <mergeCell ref="B7:G9"/>
  </mergeCells>
  <phoneticPr fontId="17" type="noConversion"/>
  <printOptions horizontalCentered="1"/>
  <pageMargins left="0.7" right="0.6" top="0.75" bottom="0.75" header="0.3" footer="0.3"/>
  <pageSetup scale="39" orientation="portrait" horizontalDpi="4294967293" verticalDpi="4294967293" r:id="rId1"/>
  <headerFooter alignWithMargins="0"/>
  <rowBreaks count="1" manualBreakCount="1">
    <brk id="146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52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59"/>
  <sheetViews>
    <sheetView view="pageBreakPreview" zoomScale="75" zoomScaleNormal="75" zoomScaleSheetLayoutView="100" zoomScalePageLayoutView="75" workbookViewId="0">
      <selection activeCell="C5" sqref="C5"/>
    </sheetView>
  </sheetViews>
  <sheetFormatPr baseColWidth="10" defaultColWidth="17.7109375" defaultRowHeight="15"/>
  <cols>
    <col min="1" max="1" width="2" style="1" customWidth="1"/>
    <col min="2" max="2" width="14.42578125" style="33" customWidth="1"/>
    <col min="3" max="3" width="64.42578125" style="9" customWidth="1"/>
    <col min="4" max="4" width="12.42578125" style="34" customWidth="1"/>
    <col min="5" max="5" width="14.7109375" style="34" customWidth="1"/>
    <col min="6" max="6" width="17.7109375" style="68" customWidth="1"/>
    <col min="7" max="7" width="17.7109375" style="9" customWidth="1"/>
    <col min="8" max="8" width="22.85546875" style="9" customWidth="1"/>
    <col min="9" max="9" width="5.7109375" style="9" customWidth="1"/>
    <col min="10" max="10" width="17.7109375" style="33" customWidth="1"/>
    <col min="11" max="16384" width="17.7109375" style="9"/>
  </cols>
  <sheetData>
    <row r="1" spans="1:20" ht="15.75">
      <c r="B1" s="17"/>
      <c r="C1" s="18"/>
      <c r="D1" s="19"/>
      <c r="E1" s="19"/>
      <c r="F1" s="66"/>
      <c r="G1" s="19"/>
      <c r="H1" s="20"/>
      <c r="J1" s="1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" customHeight="1">
      <c r="B2" s="75"/>
      <c r="C2" s="75"/>
      <c r="D2" s="19"/>
      <c r="E2" s="19"/>
      <c r="F2" s="66"/>
      <c r="G2" s="19"/>
      <c r="H2" s="21"/>
      <c r="J2" s="11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0.100000000000001" customHeight="1">
      <c r="H3" s="21"/>
      <c r="J3" s="22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5" customHeight="1">
      <c r="H4" s="21"/>
      <c r="J4" s="299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5" customHeight="1">
      <c r="H5" s="21"/>
      <c r="J5" s="299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5" customHeight="1">
      <c r="B6" s="300"/>
      <c r="C6" s="300"/>
      <c r="D6" s="300"/>
      <c r="E6" s="300"/>
      <c r="F6" s="300"/>
      <c r="G6" s="300"/>
      <c r="H6" s="21"/>
      <c r="J6" s="299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" customHeight="1">
      <c r="B7" s="308" t="s">
        <v>175</v>
      </c>
      <c r="C7" s="308"/>
      <c r="D7" s="308"/>
      <c r="E7" s="308"/>
      <c r="F7" s="308"/>
      <c r="G7" s="308"/>
      <c r="H7" s="21"/>
      <c r="J7" s="29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5" customHeight="1">
      <c r="B8" s="308"/>
      <c r="C8" s="308"/>
      <c r="D8" s="308"/>
      <c r="E8" s="308"/>
      <c r="F8" s="308"/>
      <c r="G8" s="308"/>
      <c r="H8" s="21"/>
      <c r="J8" s="299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23.25" customHeight="1">
      <c r="B9" s="308"/>
      <c r="C9" s="308"/>
      <c r="D9" s="308"/>
      <c r="E9" s="308"/>
      <c r="F9" s="308"/>
      <c r="G9" s="308"/>
      <c r="H9" s="21"/>
      <c r="J9" s="299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8.35" customHeight="1">
      <c r="B10" s="75"/>
      <c r="C10" s="75"/>
      <c r="D10" s="19"/>
      <c r="E10" s="76"/>
      <c r="F10" s="76"/>
      <c r="G10" s="76"/>
      <c r="H10" s="100"/>
      <c r="J10" s="299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1.1" customHeight="1" thickBot="1">
      <c r="B11" s="17"/>
      <c r="C11" s="18"/>
      <c r="D11" s="19"/>
      <c r="E11" s="19"/>
      <c r="F11" s="66"/>
      <c r="G11" s="19"/>
      <c r="H11" s="20"/>
      <c r="J11" s="22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199" customFormat="1" ht="16.350000000000001" customHeight="1">
      <c r="A12" s="198"/>
      <c r="B12" s="317" t="s">
        <v>90</v>
      </c>
      <c r="C12" s="318"/>
      <c r="D12" s="318"/>
      <c r="E12" s="318"/>
      <c r="F12" s="318"/>
      <c r="G12" s="318"/>
      <c r="H12" s="319"/>
      <c r="J12" s="200"/>
      <c r="K12" s="201"/>
      <c r="L12" s="201"/>
      <c r="M12" s="201"/>
      <c r="N12" s="201"/>
      <c r="O12" s="201"/>
      <c r="P12" s="201"/>
      <c r="Q12" s="201"/>
      <c r="R12" s="201"/>
      <c r="S12" s="201"/>
      <c r="T12" s="201"/>
    </row>
    <row r="13" spans="1:20" s="203" customFormat="1" ht="18" customHeight="1" thickBot="1">
      <c r="A13" s="202"/>
      <c r="B13" s="320"/>
      <c r="C13" s="321"/>
      <c r="D13" s="321"/>
      <c r="E13" s="321"/>
      <c r="F13" s="321"/>
      <c r="G13" s="321"/>
      <c r="H13" s="322"/>
      <c r="J13" s="200"/>
      <c r="K13" s="204"/>
      <c r="L13" s="205"/>
      <c r="M13" s="206"/>
      <c r="N13" s="206"/>
      <c r="O13" s="206"/>
      <c r="P13" s="206"/>
      <c r="Q13" s="206"/>
      <c r="R13" s="206"/>
      <c r="S13" s="206"/>
      <c r="T13" s="206"/>
    </row>
    <row r="14" spans="1:20" ht="14.1" customHeight="1" thickBot="1">
      <c r="B14" s="17"/>
      <c r="C14" s="26"/>
      <c r="D14" s="27"/>
      <c r="E14" s="28"/>
      <c r="F14" s="67"/>
      <c r="G14" s="27"/>
      <c r="H14" s="20"/>
      <c r="J14" s="9"/>
      <c r="P14" s="73"/>
      <c r="Q14" s="8"/>
      <c r="R14" s="8"/>
      <c r="S14" s="8"/>
      <c r="T14" s="8"/>
    </row>
    <row r="15" spans="1:20" s="184" customFormat="1" ht="29.1" customHeight="1" thickBot="1">
      <c r="A15" s="179"/>
      <c r="B15" s="180" t="s">
        <v>4</v>
      </c>
      <c r="C15" s="181" t="s">
        <v>5</v>
      </c>
      <c r="D15" s="182" t="s">
        <v>7</v>
      </c>
      <c r="E15" s="181" t="s">
        <v>6</v>
      </c>
      <c r="F15" s="182" t="s">
        <v>8</v>
      </c>
      <c r="G15" s="182" t="s">
        <v>9</v>
      </c>
      <c r="H15" s="183" t="s">
        <v>10</v>
      </c>
      <c r="P15" s="176"/>
      <c r="Q15" s="185"/>
      <c r="R15" s="185"/>
      <c r="S15" s="185"/>
      <c r="T15" s="185"/>
    </row>
    <row r="16" spans="1:20" s="177" customFormat="1" ht="14.1" customHeight="1">
      <c r="A16" s="168"/>
      <c r="B16" s="173"/>
      <c r="C16" s="171"/>
      <c r="D16" s="169"/>
      <c r="E16" s="171"/>
      <c r="F16" s="186"/>
      <c r="G16" s="171"/>
      <c r="H16" s="171"/>
      <c r="I16" s="174"/>
      <c r="P16" s="176"/>
      <c r="Q16" s="174"/>
      <c r="R16" s="174"/>
      <c r="S16" s="174"/>
      <c r="T16" s="174"/>
    </row>
    <row r="17" spans="1:20" s="231" customFormat="1" ht="26.1" customHeight="1">
      <c r="A17" s="221"/>
      <c r="B17" s="222">
        <v>1</v>
      </c>
      <c r="C17" s="223" t="s">
        <v>13</v>
      </c>
      <c r="D17" s="224"/>
      <c r="E17" s="225"/>
      <c r="F17" s="226"/>
      <c r="G17" s="226"/>
      <c r="H17" s="227"/>
      <c r="I17" s="228"/>
      <c r="J17" s="229"/>
      <c r="K17" s="230"/>
      <c r="L17" s="229"/>
      <c r="M17" s="229"/>
      <c r="N17" s="230"/>
      <c r="O17" s="230"/>
      <c r="P17" s="230"/>
      <c r="Q17" s="228"/>
      <c r="R17" s="228"/>
      <c r="S17" s="228"/>
      <c r="T17" s="228"/>
    </row>
    <row r="18" spans="1:20" s="168" customFormat="1" ht="9" customHeight="1">
      <c r="B18" s="187"/>
      <c r="C18" s="188"/>
      <c r="D18" s="169"/>
      <c r="E18" s="171"/>
      <c r="F18" s="178"/>
      <c r="G18" s="178"/>
      <c r="H18" s="165"/>
      <c r="I18" s="166"/>
      <c r="J18" s="189"/>
      <c r="K18" s="190"/>
      <c r="L18" s="189"/>
      <c r="M18" s="189"/>
      <c r="N18" s="190"/>
      <c r="O18" s="190"/>
      <c r="P18" s="190"/>
      <c r="Q18" s="166"/>
      <c r="R18" s="166"/>
      <c r="S18" s="166"/>
      <c r="T18" s="166"/>
    </row>
    <row r="19" spans="1:20" s="177" customFormat="1" ht="24.95" customHeight="1">
      <c r="A19" s="168"/>
      <c r="B19" s="169">
        <v>1.01</v>
      </c>
      <c r="C19" s="170" t="s">
        <v>141</v>
      </c>
      <c r="D19" s="169">
        <v>1</v>
      </c>
      <c r="E19" s="171" t="s">
        <v>33</v>
      </c>
      <c r="F19" s="172">
        <v>0</v>
      </c>
      <c r="G19" s="172">
        <f>D19*F19</f>
        <v>0</v>
      </c>
      <c r="H19" s="173">
        <f>+G19</f>
        <v>0</v>
      </c>
      <c r="I19" s="174"/>
      <c r="J19" s="175"/>
      <c r="K19" s="176"/>
      <c r="L19" s="175"/>
      <c r="M19" s="175"/>
      <c r="N19" s="176"/>
      <c r="O19" s="176"/>
      <c r="P19" s="176"/>
      <c r="Q19" s="174"/>
      <c r="R19" s="174"/>
      <c r="S19" s="174"/>
      <c r="T19" s="174"/>
    </row>
    <row r="20" spans="1:20" s="177" customFormat="1" ht="24.95" customHeight="1">
      <c r="A20" s="168"/>
      <c r="B20" s="169">
        <f>B19+0.01</f>
        <v>1.02</v>
      </c>
      <c r="C20" s="170" t="s">
        <v>22</v>
      </c>
      <c r="D20" s="169">
        <v>1</v>
      </c>
      <c r="E20" s="171" t="s">
        <v>33</v>
      </c>
      <c r="F20" s="178">
        <v>0</v>
      </c>
      <c r="G20" s="178">
        <f>D20*F20</f>
        <v>0</v>
      </c>
      <c r="H20" s="173">
        <f t="shared" ref="H20:H21" si="0">+G20</f>
        <v>0</v>
      </c>
      <c r="I20" s="174"/>
      <c r="J20" s="175"/>
      <c r="K20" s="176"/>
      <c r="L20" s="175"/>
      <c r="M20" s="175"/>
      <c r="N20" s="176"/>
      <c r="O20" s="176"/>
      <c r="P20" s="176"/>
      <c r="Q20" s="174"/>
      <c r="R20" s="174"/>
      <c r="S20" s="174"/>
      <c r="T20" s="174"/>
    </row>
    <row r="21" spans="1:20" s="177" customFormat="1" ht="39" customHeight="1">
      <c r="A21" s="168"/>
      <c r="B21" s="169">
        <f>B20+0.03</f>
        <v>1.05</v>
      </c>
      <c r="C21" s="170" t="s">
        <v>137</v>
      </c>
      <c r="D21" s="169">
        <v>10</v>
      </c>
      <c r="E21" s="171" t="s">
        <v>28</v>
      </c>
      <c r="F21" s="178">
        <v>0</v>
      </c>
      <c r="G21" s="178">
        <f>D21*F21</f>
        <v>0</v>
      </c>
      <c r="H21" s="173">
        <f t="shared" si="0"/>
        <v>0</v>
      </c>
      <c r="I21" s="174"/>
      <c r="J21" s="175"/>
      <c r="K21" s="176"/>
      <c r="L21" s="175"/>
      <c r="M21" s="175"/>
      <c r="N21" s="176"/>
      <c r="O21" s="176"/>
      <c r="P21" s="176"/>
      <c r="Q21" s="174"/>
      <c r="R21" s="174"/>
      <c r="S21" s="174"/>
      <c r="T21" s="174"/>
    </row>
    <row r="22" spans="1:20" ht="18" customHeight="1" thickBot="1">
      <c r="B22" s="121"/>
      <c r="C22" s="121"/>
      <c r="D22" s="121"/>
      <c r="E22" s="121"/>
      <c r="F22" s="121"/>
      <c r="G22" s="121"/>
      <c r="H22" s="120"/>
      <c r="I22" s="8"/>
      <c r="J22" s="74"/>
      <c r="K22" s="73"/>
      <c r="L22" s="74"/>
      <c r="M22" s="74"/>
      <c r="N22" s="73"/>
      <c r="O22" s="73"/>
      <c r="P22" s="73"/>
      <c r="Q22" s="8"/>
      <c r="R22" s="8"/>
      <c r="S22" s="8"/>
      <c r="T22" s="8"/>
    </row>
    <row r="23" spans="1:20" s="1" customFormat="1" ht="21.95" customHeight="1" thickTop="1" thickBot="1">
      <c r="B23" s="115"/>
      <c r="C23" s="116"/>
      <c r="D23" s="115"/>
      <c r="E23" s="117"/>
      <c r="F23" s="118"/>
      <c r="G23" s="118"/>
      <c r="H23" s="119">
        <f>SUM(G19:G21)</f>
        <v>0</v>
      </c>
      <c r="I23" s="46"/>
      <c r="J23" s="109"/>
      <c r="K23" s="110"/>
      <c r="L23" s="109"/>
      <c r="M23" s="109"/>
      <c r="N23" s="110"/>
      <c r="O23" s="110"/>
      <c r="P23" s="110"/>
      <c r="Q23" s="46"/>
      <c r="R23" s="46"/>
      <c r="S23" s="46"/>
      <c r="T23" s="46"/>
    </row>
    <row r="24" spans="1:20" s="1" customFormat="1" ht="18.75" customHeight="1" thickTop="1">
      <c r="B24" s="36"/>
      <c r="C24" s="44"/>
      <c r="D24" s="36"/>
      <c r="E24" s="35"/>
      <c r="F24" s="48"/>
      <c r="G24" s="48"/>
      <c r="H24" s="49"/>
      <c r="I24" s="46"/>
      <c r="J24" s="109"/>
      <c r="K24" s="110"/>
      <c r="L24" s="109"/>
      <c r="M24" s="109"/>
      <c r="N24" s="110"/>
      <c r="O24" s="110"/>
      <c r="P24" s="110"/>
      <c r="Q24" s="46"/>
      <c r="R24" s="46"/>
      <c r="S24" s="46"/>
      <c r="T24" s="46"/>
    </row>
    <row r="25" spans="1:20" s="231" customFormat="1" ht="24.95" customHeight="1">
      <c r="A25" s="221"/>
      <c r="B25" s="222">
        <v>2</v>
      </c>
      <c r="C25" s="223" t="s">
        <v>23</v>
      </c>
      <c r="D25" s="224"/>
      <c r="E25" s="225"/>
      <c r="F25" s="226"/>
      <c r="G25" s="226"/>
      <c r="H25" s="227"/>
      <c r="I25" s="228"/>
      <c r="J25" s="229" t="s">
        <v>35</v>
      </c>
      <c r="K25" s="230"/>
      <c r="L25" s="229"/>
      <c r="M25" s="229"/>
      <c r="N25" s="230"/>
      <c r="O25" s="230"/>
      <c r="P25" s="230"/>
      <c r="Q25" s="228"/>
      <c r="R25" s="228"/>
      <c r="S25" s="228"/>
      <c r="T25" s="228"/>
    </row>
    <row r="26" spans="1:20" s="168" customFormat="1" ht="9" customHeight="1">
      <c r="B26" s="187"/>
      <c r="C26" s="188"/>
      <c r="D26" s="169"/>
      <c r="E26" s="171"/>
      <c r="F26" s="178"/>
      <c r="G26" s="178"/>
      <c r="H26" s="165"/>
      <c r="I26" s="166"/>
      <c r="J26" s="189"/>
      <c r="K26" s="190"/>
      <c r="L26" s="189"/>
      <c r="M26" s="189"/>
      <c r="N26" s="190"/>
      <c r="O26" s="190"/>
      <c r="P26" s="190"/>
      <c r="Q26" s="166"/>
      <c r="R26" s="166"/>
      <c r="S26" s="166"/>
      <c r="T26" s="166"/>
    </row>
    <row r="27" spans="1:20" s="168" customFormat="1" ht="24.95" customHeight="1">
      <c r="B27" s="169">
        <f>B25+0.01</f>
        <v>2.0099999999999998</v>
      </c>
      <c r="C27" s="166" t="s">
        <v>30</v>
      </c>
      <c r="D27" s="169">
        <v>1</v>
      </c>
      <c r="E27" s="171" t="s">
        <v>18</v>
      </c>
      <c r="F27" s="178">
        <v>0</v>
      </c>
      <c r="G27" s="178">
        <f t="shared" ref="G27:G35" si="1">D27*F27</f>
        <v>0</v>
      </c>
      <c r="H27" s="167"/>
      <c r="I27" s="166"/>
      <c r="J27" s="189"/>
      <c r="K27" s="190"/>
      <c r="L27" s="189"/>
      <c r="M27" s="189"/>
      <c r="N27" s="190"/>
      <c r="O27" s="190"/>
      <c r="P27" s="190"/>
      <c r="Q27" s="166"/>
      <c r="R27" s="166"/>
      <c r="S27" s="166"/>
      <c r="T27" s="166"/>
    </row>
    <row r="28" spans="1:20" s="179" customFormat="1" ht="24.95" customHeight="1">
      <c r="B28" s="169">
        <f t="shared" ref="B28:B38" si="2">B27+0.01</f>
        <v>2.0199999999999996</v>
      </c>
      <c r="C28" s="166" t="s">
        <v>164</v>
      </c>
      <c r="D28" s="169">
        <v>1</v>
      </c>
      <c r="E28" s="171" t="s">
        <v>18</v>
      </c>
      <c r="F28" s="178">
        <v>0</v>
      </c>
      <c r="G28" s="178">
        <f t="shared" si="1"/>
        <v>0</v>
      </c>
      <c r="H28" s="165"/>
      <c r="I28" s="188"/>
      <c r="J28" s="191"/>
      <c r="K28" s="192"/>
      <c r="L28" s="191"/>
      <c r="M28" s="191"/>
      <c r="N28" s="192"/>
      <c r="O28" s="192"/>
      <c r="P28" s="192"/>
      <c r="Q28" s="188"/>
      <c r="R28" s="188"/>
      <c r="S28" s="188"/>
      <c r="T28" s="188"/>
    </row>
    <row r="29" spans="1:20" s="179" customFormat="1" ht="24.95" customHeight="1">
      <c r="B29" s="169">
        <f t="shared" si="2"/>
        <v>2.0299999999999994</v>
      </c>
      <c r="C29" s="166" t="s">
        <v>142</v>
      </c>
      <c r="D29" s="169">
        <v>1725</v>
      </c>
      <c r="E29" s="171" t="s">
        <v>25</v>
      </c>
      <c r="F29" s="178">
        <v>0</v>
      </c>
      <c r="G29" s="178">
        <f t="shared" si="1"/>
        <v>0</v>
      </c>
      <c r="H29" s="165"/>
      <c r="I29" s="188"/>
      <c r="J29" s="191"/>
      <c r="K29" s="192"/>
      <c r="L29" s="191"/>
      <c r="M29" s="191"/>
      <c r="N29" s="192"/>
      <c r="O29" s="192"/>
      <c r="P29" s="192"/>
      <c r="Q29" s="188"/>
      <c r="R29" s="188"/>
      <c r="S29" s="188"/>
      <c r="T29" s="188"/>
    </row>
    <row r="30" spans="1:20" s="179" customFormat="1" ht="24.95" customHeight="1">
      <c r="B30" s="169">
        <f t="shared" si="2"/>
        <v>2.0399999999999991</v>
      </c>
      <c r="C30" s="166" t="s">
        <v>165</v>
      </c>
      <c r="D30" s="169">
        <v>1625</v>
      </c>
      <c r="E30" s="171" t="s">
        <v>26</v>
      </c>
      <c r="F30" s="178">
        <v>0</v>
      </c>
      <c r="G30" s="178">
        <f t="shared" si="1"/>
        <v>0</v>
      </c>
      <c r="H30" s="165"/>
      <c r="I30" s="188"/>
      <c r="J30" s="191"/>
      <c r="K30" s="192"/>
      <c r="L30" s="191"/>
      <c r="M30" s="191"/>
      <c r="N30" s="192"/>
      <c r="O30" s="192"/>
      <c r="P30" s="192"/>
      <c r="Q30" s="188"/>
      <c r="R30" s="188"/>
      <c r="S30" s="188"/>
      <c r="T30" s="188"/>
    </row>
    <row r="31" spans="1:20" s="179" customFormat="1" ht="24.95" customHeight="1">
      <c r="B31" s="169">
        <f t="shared" si="2"/>
        <v>2.0499999999999989</v>
      </c>
      <c r="C31" s="166" t="s">
        <v>143</v>
      </c>
      <c r="D31" s="169">
        <v>1320</v>
      </c>
      <c r="E31" s="171" t="s">
        <v>27</v>
      </c>
      <c r="F31" s="178">
        <v>0</v>
      </c>
      <c r="G31" s="178">
        <f t="shared" si="1"/>
        <v>0</v>
      </c>
      <c r="H31" s="165"/>
      <c r="I31" s="188"/>
      <c r="J31" s="191"/>
      <c r="K31" s="192"/>
      <c r="L31" s="191"/>
      <c r="M31" s="191"/>
      <c r="N31" s="192"/>
      <c r="O31" s="192"/>
      <c r="P31" s="192"/>
      <c r="Q31" s="188"/>
      <c r="R31" s="188"/>
      <c r="S31" s="188"/>
      <c r="T31" s="188"/>
    </row>
    <row r="32" spans="1:20" s="179" customFormat="1" ht="23.25" customHeight="1">
      <c r="B32" s="169">
        <f t="shared" si="2"/>
        <v>2.0599999999999987</v>
      </c>
      <c r="C32" s="166" t="s">
        <v>144</v>
      </c>
      <c r="D32" s="169">
        <v>405</v>
      </c>
      <c r="E32" s="171" t="s">
        <v>27</v>
      </c>
      <c r="F32" s="178">
        <v>0</v>
      </c>
      <c r="G32" s="178">
        <f t="shared" si="1"/>
        <v>0</v>
      </c>
      <c r="H32" s="165"/>
      <c r="I32" s="188"/>
      <c r="J32" s="191"/>
      <c r="K32" s="192"/>
      <c r="L32" s="191"/>
      <c r="M32" s="191"/>
      <c r="N32" s="192"/>
      <c r="O32" s="192"/>
      <c r="P32" s="192"/>
      <c r="Q32" s="188"/>
      <c r="R32" s="188"/>
      <c r="S32" s="188"/>
      <c r="T32" s="188"/>
    </row>
    <row r="33" spans="1:20" s="179" customFormat="1" ht="24.95" customHeight="1">
      <c r="B33" s="169">
        <f t="shared" si="2"/>
        <v>2.0699999999999985</v>
      </c>
      <c r="C33" s="166" t="s">
        <v>145</v>
      </c>
      <c r="D33" s="169">
        <v>1</v>
      </c>
      <c r="E33" s="171" t="s">
        <v>18</v>
      </c>
      <c r="F33" s="178">
        <v>0</v>
      </c>
      <c r="G33" s="178">
        <f t="shared" si="1"/>
        <v>0</v>
      </c>
      <c r="H33" s="165"/>
      <c r="I33" s="188"/>
      <c r="J33" s="191"/>
      <c r="K33" s="192"/>
      <c r="L33" s="191"/>
      <c r="M33" s="191"/>
      <c r="N33" s="192"/>
      <c r="O33" s="192"/>
      <c r="P33" s="192"/>
      <c r="Q33" s="188"/>
      <c r="R33" s="188"/>
      <c r="S33" s="188"/>
      <c r="T33" s="188"/>
    </row>
    <row r="34" spans="1:20" s="177" customFormat="1" ht="24.95" customHeight="1">
      <c r="A34" s="168"/>
      <c r="B34" s="169">
        <f t="shared" si="2"/>
        <v>2.0799999999999983</v>
      </c>
      <c r="C34" s="170" t="s">
        <v>24</v>
      </c>
      <c r="D34" s="169">
        <v>294</v>
      </c>
      <c r="E34" s="171" t="s">
        <v>19</v>
      </c>
      <c r="F34" s="178">
        <v>0</v>
      </c>
      <c r="G34" s="178">
        <f t="shared" si="1"/>
        <v>0</v>
      </c>
      <c r="H34" s="173"/>
      <c r="I34" s="174"/>
      <c r="J34" s="175"/>
      <c r="K34" s="176"/>
      <c r="L34" s="175"/>
      <c r="M34" s="175"/>
      <c r="N34" s="176"/>
      <c r="O34" s="176"/>
      <c r="P34" s="176"/>
      <c r="Q34" s="174"/>
      <c r="R34" s="174"/>
      <c r="S34" s="174"/>
      <c r="T34" s="174"/>
    </row>
    <row r="35" spans="1:20" s="177" customFormat="1" ht="24.95" customHeight="1">
      <c r="A35" s="168"/>
      <c r="B35" s="169">
        <f t="shared" si="2"/>
        <v>2.0899999999999981</v>
      </c>
      <c r="C35" s="170" t="s">
        <v>122</v>
      </c>
      <c r="D35" s="169">
        <v>185.9</v>
      </c>
      <c r="E35" s="171" t="s">
        <v>19</v>
      </c>
      <c r="F35" s="178">
        <v>0</v>
      </c>
      <c r="G35" s="178">
        <f t="shared" si="1"/>
        <v>0</v>
      </c>
      <c r="H35" s="173"/>
      <c r="I35" s="174"/>
      <c r="J35" s="175"/>
      <c r="K35" s="176"/>
      <c r="L35" s="175"/>
      <c r="M35" s="175"/>
      <c r="N35" s="176"/>
      <c r="O35" s="176"/>
      <c r="P35" s="176"/>
      <c r="Q35" s="174"/>
      <c r="R35" s="174"/>
      <c r="S35" s="174"/>
      <c r="T35" s="174"/>
    </row>
    <row r="36" spans="1:20" s="177" customFormat="1" ht="24.95" customHeight="1">
      <c r="A36" s="168"/>
      <c r="B36" s="169">
        <f t="shared" si="2"/>
        <v>2.0999999999999979</v>
      </c>
      <c r="C36" s="170" t="s">
        <v>121</v>
      </c>
      <c r="D36" s="169">
        <f>134.95+52</f>
        <v>186.95</v>
      </c>
      <c r="E36" s="171" t="s">
        <v>19</v>
      </c>
      <c r="F36" s="178">
        <v>0</v>
      </c>
      <c r="G36" s="178">
        <f>F36*D36</f>
        <v>0</v>
      </c>
      <c r="H36" s="173"/>
      <c r="I36" s="174"/>
      <c r="J36" s="175"/>
      <c r="K36" s="176"/>
      <c r="L36" s="175"/>
      <c r="M36" s="175"/>
      <c r="N36" s="176"/>
      <c r="O36" s="176"/>
      <c r="P36" s="176"/>
      <c r="Q36" s="174"/>
      <c r="R36" s="174"/>
      <c r="S36" s="174"/>
      <c r="T36" s="174"/>
    </row>
    <row r="37" spans="1:20" s="177" customFormat="1" ht="36" customHeight="1">
      <c r="A37" s="168"/>
      <c r="B37" s="169">
        <f t="shared" si="2"/>
        <v>2.1099999999999977</v>
      </c>
      <c r="C37" s="170" t="s">
        <v>31</v>
      </c>
      <c r="D37" s="169">
        <v>781.44</v>
      </c>
      <c r="E37" s="171" t="s">
        <v>32</v>
      </c>
      <c r="F37" s="178">
        <v>0</v>
      </c>
      <c r="G37" s="178">
        <f>F37*D37</f>
        <v>0</v>
      </c>
      <c r="H37" s="173"/>
      <c r="I37" s="174"/>
      <c r="J37" s="175"/>
      <c r="K37" s="176"/>
      <c r="L37" s="175"/>
      <c r="M37" s="175"/>
      <c r="N37" s="176"/>
      <c r="O37" s="176"/>
      <c r="P37" s="176"/>
      <c r="Q37" s="174"/>
      <c r="R37" s="174"/>
      <c r="S37" s="174"/>
      <c r="T37" s="174"/>
    </row>
    <row r="38" spans="1:20" s="177" customFormat="1" ht="33.75" customHeight="1">
      <c r="A38" s="168"/>
      <c r="B38" s="169">
        <f t="shared" si="2"/>
        <v>2.1199999999999974</v>
      </c>
      <c r="C38" s="194" t="s">
        <v>69</v>
      </c>
      <c r="D38" s="193">
        <v>222</v>
      </c>
      <c r="E38" s="195" t="s">
        <v>19</v>
      </c>
      <c r="F38" s="196">
        <v>0</v>
      </c>
      <c r="G38" s="196">
        <f>F38*D38</f>
        <v>0</v>
      </c>
      <c r="H38" s="173"/>
      <c r="I38" s="174"/>
      <c r="J38" s="175"/>
      <c r="K38" s="176"/>
      <c r="L38" s="175"/>
      <c r="M38" s="175"/>
      <c r="N38" s="176"/>
      <c r="O38" s="176"/>
      <c r="P38" s="176"/>
      <c r="Q38" s="174"/>
      <c r="R38" s="174"/>
      <c r="S38" s="174"/>
      <c r="T38" s="174"/>
    </row>
    <row r="39" spans="1:20" ht="15.75" customHeight="1" thickBot="1">
      <c r="B39" s="121"/>
      <c r="C39" s="121"/>
      <c r="D39" s="121"/>
      <c r="E39" s="121"/>
      <c r="F39" s="121"/>
      <c r="G39" s="121"/>
      <c r="H39" s="120"/>
      <c r="I39" s="8"/>
      <c r="J39" s="74"/>
      <c r="K39" s="73"/>
      <c r="L39" s="74"/>
      <c r="M39" s="74"/>
      <c r="N39" s="73"/>
      <c r="O39" s="73"/>
      <c r="P39" s="73"/>
      <c r="Q39" s="8"/>
      <c r="R39" s="8"/>
      <c r="S39" s="8"/>
      <c r="T39" s="8"/>
    </row>
    <row r="40" spans="1:20" s="24" customFormat="1" ht="21.95" customHeight="1" thickTop="1" thickBot="1">
      <c r="B40" s="115"/>
      <c r="C40" s="116"/>
      <c r="D40" s="115"/>
      <c r="E40" s="117"/>
      <c r="F40" s="118"/>
      <c r="G40" s="118"/>
      <c r="H40" s="119">
        <f>SUM(G27:G39)</f>
        <v>0</v>
      </c>
      <c r="I40" s="46"/>
      <c r="J40" s="22"/>
      <c r="K40" s="50"/>
      <c r="L40" s="49"/>
      <c r="M40" s="50"/>
      <c r="N40" s="50"/>
      <c r="O40" s="50"/>
      <c r="P40" s="50"/>
      <c r="Q40" s="50"/>
      <c r="R40" s="50"/>
      <c r="S40" s="50"/>
      <c r="T40" s="50"/>
    </row>
    <row r="41" spans="1:20" s="24" customFormat="1" ht="21.95" customHeight="1" thickTop="1">
      <c r="B41" s="36"/>
      <c r="C41" s="44"/>
      <c r="D41" s="36"/>
      <c r="E41" s="35"/>
      <c r="F41" s="48"/>
      <c r="G41" s="48"/>
      <c r="H41" s="49"/>
      <c r="I41" s="46"/>
      <c r="J41" s="22"/>
      <c r="K41" s="50"/>
      <c r="L41" s="49"/>
      <c r="M41" s="50"/>
      <c r="N41" s="50"/>
      <c r="O41" s="50"/>
      <c r="P41" s="50"/>
      <c r="Q41" s="50"/>
      <c r="R41" s="50"/>
      <c r="S41" s="50"/>
      <c r="T41" s="50"/>
    </row>
    <row r="42" spans="1:20" s="231" customFormat="1" ht="26.1" customHeight="1">
      <c r="A42" s="221"/>
      <c r="B42" s="222">
        <v>3</v>
      </c>
      <c r="C42" s="223" t="s">
        <v>48</v>
      </c>
      <c r="D42" s="224"/>
      <c r="E42" s="225"/>
      <c r="F42" s="226"/>
      <c r="G42" s="226"/>
      <c r="H42" s="227"/>
      <c r="I42" s="228"/>
      <c r="J42" s="229"/>
      <c r="K42" s="230"/>
      <c r="L42" s="229"/>
      <c r="M42" s="229"/>
      <c r="N42" s="230"/>
      <c r="O42" s="230"/>
      <c r="P42" s="230"/>
      <c r="Q42" s="228"/>
      <c r="R42" s="228"/>
      <c r="S42" s="228"/>
      <c r="T42" s="228"/>
    </row>
    <row r="43" spans="1:20" s="168" customFormat="1" ht="9" customHeight="1">
      <c r="B43" s="187"/>
      <c r="C43" s="188"/>
      <c r="D43" s="169"/>
      <c r="E43" s="171"/>
      <c r="F43" s="178"/>
      <c r="G43" s="178"/>
      <c r="H43" s="165"/>
      <c r="I43" s="166"/>
      <c r="J43" s="189"/>
      <c r="K43" s="190"/>
      <c r="L43" s="189"/>
      <c r="M43" s="189"/>
      <c r="N43" s="190"/>
      <c r="O43" s="190"/>
      <c r="P43" s="190"/>
      <c r="Q43" s="166"/>
      <c r="R43" s="166"/>
      <c r="S43" s="166"/>
      <c r="T43" s="166"/>
    </row>
    <row r="44" spans="1:20" s="177" customFormat="1" ht="44.25" customHeight="1">
      <c r="A44" s="168"/>
      <c r="B44" s="169">
        <f>B42+0.01</f>
        <v>3.01</v>
      </c>
      <c r="C44" s="170" t="s">
        <v>173</v>
      </c>
      <c r="D44" s="169">
        <v>1</v>
      </c>
      <c r="E44" s="171" t="s">
        <v>33</v>
      </c>
      <c r="F44" s="172">
        <v>0</v>
      </c>
      <c r="G44" s="172">
        <f>+D44*F44</f>
        <v>0</v>
      </c>
      <c r="H44" s="173"/>
      <c r="I44" s="174"/>
      <c r="J44" s="175"/>
      <c r="K44" s="176"/>
      <c r="L44" s="175"/>
      <c r="M44" s="175"/>
      <c r="N44" s="176"/>
      <c r="O44" s="176"/>
      <c r="P44" s="176"/>
      <c r="Q44" s="174"/>
      <c r="R44" s="174"/>
      <c r="S44" s="174"/>
      <c r="T44" s="174"/>
    </row>
    <row r="45" spans="1:20" s="177" customFormat="1" ht="52.5" customHeight="1">
      <c r="A45" s="168"/>
      <c r="B45" s="169">
        <f>B44+0.01</f>
        <v>3.0199999999999996</v>
      </c>
      <c r="C45" s="170" t="s">
        <v>123</v>
      </c>
      <c r="D45" s="169">
        <v>1</v>
      </c>
      <c r="E45" s="171" t="s">
        <v>33</v>
      </c>
      <c r="F45" s="172">
        <v>0</v>
      </c>
      <c r="G45" s="172">
        <f>D45*F45</f>
        <v>0</v>
      </c>
      <c r="H45" s="173"/>
      <c r="I45" s="174"/>
      <c r="J45" s="175"/>
      <c r="K45" s="176"/>
      <c r="L45" s="175"/>
      <c r="M45" s="175"/>
      <c r="N45" s="176"/>
      <c r="O45" s="176"/>
      <c r="P45" s="176"/>
      <c r="Q45" s="174"/>
      <c r="R45" s="174"/>
      <c r="S45" s="174"/>
      <c r="T45" s="174"/>
    </row>
    <row r="46" spans="1:20" s="177" customFormat="1" ht="27" customHeight="1">
      <c r="A46" s="168"/>
      <c r="B46" s="169"/>
      <c r="C46" s="170"/>
      <c r="D46" s="169"/>
      <c r="E46" s="171"/>
      <c r="F46" s="172"/>
      <c r="G46" s="172"/>
      <c r="H46" s="298">
        <f>+G44+G45</f>
        <v>0</v>
      </c>
      <c r="I46" s="174"/>
      <c r="J46" s="175"/>
      <c r="K46" s="176"/>
      <c r="L46" s="175"/>
      <c r="M46" s="175"/>
      <c r="N46" s="176"/>
      <c r="O46" s="176"/>
      <c r="P46" s="176"/>
      <c r="Q46" s="174"/>
      <c r="R46" s="174"/>
      <c r="S46" s="174"/>
      <c r="T46" s="174"/>
    </row>
    <row r="47" spans="1:20" s="24" customFormat="1" ht="18.95" customHeight="1" thickBot="1">
      <c r="B47" s="36"/>
      <c r="C47" s="44"/>
      <c r="D47" s="36"/>
      <c r="E47" s="35"/>
      <c r="F47" s="48"/>
      <c r="G47" s="48"/>
      <c r="H47" s="49"/>
      <c r="I47" s="46"/>
      <c r="J47" s="22"/>
      <c r="K47" s="50"/>
      <c r="L47" s="49"/>
      <c r="M47" s="50"/>
      <c r="N47" s="50"/>
      <c r="O47" s="50"/>
      <c r="P47" s="50"/>
      <c r="Q47" s="50"/>
      <c r="R47" s="50"/>
      <c r="S47" s="50"/>
      <c r="T47" s="50"/>
    </row>
    <row r="48" spans="1:20" s="216" customFormat="1" ht="26.1" customHeight="1" thickBot="1">
      <c r="A48" s="207"/>
      <c r="B48" s="208"/>
      <c r="C48" s="209" t="s">
        <v>1</v>
      </c>
      <c r="D48" s="210"/>
      <c r="E48" s="211"/>
      <c r="F48" s="212"/>
      <c r="G48" s="213"/>
      <c r="H48" s="214">
        <f>+H45+H40+H23</f>
        <v>0</v>
      </c>
      <c r="I48" s="215"/>
      <c r="K48" s="217"/>
    </row>
    <row r="49" spans="1:11" s="10" customFormat="1" ht="14.25" customHeight="1" thickBot="1">
      <c r="A49" s="24"/>
      <c r="B49" s="36"/>
      <c r="C49" s="102"/>
      <c r="D49" s="36"/>
      <c r="E49" s="47"/>
      <c r="F49" s="45"/>
      <c r="G49" s="43"/>
      <c r="H49" s="45"/>
      <c r="I49" s="25"/>
    </row>
    <row r="50" spans="1:11" s="241" customFormat="1" ht="27.95" customHeight="1" thickBot="1">
      <c r="A50" s="232"/>
      <c r="B50" s="233">
        <v>3</v>
      </c>
      <c r="C50" s="234" t="s">
        <v>2</v>
      </c>
      <c r="D50" s="235"/>
      <c r="E50" s="236" t="s">
        <v>3</v>
      </c>
      <c r="F50" s="237"/>
      <c r="G50" s="237"/>
      <c r="H50" s="238">
        <f>SUM(G52:G58)</f>
        <v>0</v>
      </c>
      <c r="I50" s="239"/>
      <c r="J50" s="240"/>
    </row>
    <row r="51" spans="1:11" s="184" customFormat="1" ht="14.25" customHeight="1">
      <c r="A51" s="179"/>
      <c r="B51" s="187"/>
      <c r="C51" s="188"/>
      <c r="D51" s="187"/>
      <c r="E51" s="218"/>
      <c r="F51" s="164"/>
      <c r="G51" s="164"/>
      <c r="H51" s="164"/>
      <c r="I51" s="185"/>
      <c r="J51" s="197"/>
    </row>
    <row r="52" spans="1:11" s="184" customFormat="1" ht="26.1" customHeight="1">
      <c r="A52" s="179"/>
      <c r="B52" s="169">
        <f>B50+0.01</f>
        <v>3.01</v>
      </c>
      <c r="C52" s="166" t="s">
        <v>155</v>
      </c>
      <c r="D52" s="169">
        <v>10</v>
      </c>
      <c r="E52" s="219" t="s">
        <v>3</v>
      </c>
      <c r="F52" s="172"/>
      <c r="G52" s="172">
        <f>H48*D52/100</f>
        <v>0</v>
      </c>
      <c r="H52" s="172"/>
      <c r="I52" s="174"/>
    </row>
    <row r="53" spans="1:11" s="177" customFormat="1" ht="26.1" customHeight="1">
      <c r="A53" s="168"/>
      <c r="B53" s="169">
        <f>B52+0.01</f>
        <v>3.0199999999999996</v>
      </c>
      <c r="C53" s="166" t="s">
        <v>17</v>
      </c>
      <c r="D53" s="169">
        <v>3.5</v>
      </c>
      <c r="E53" s="219" t="s">
        <v>3</v>
      </c>
      <c r="F53" s="172"/>
      <c r="G53" s="172">
        <f>H48*D53/100</f>
        <v>0</v>
      </c>
      <c r="H53" s="172"/>
      <c r="I53" s="174"/>
      <c r="J53" s="176"/>
      <c r="K53" s="176"/>
    </row>
    <row r="54" spans="1:11" s="177" customFormat="1" ht="26.1" customHeight="1">
      <c r="A54" s="168"/>
      <c r="B54" s="169">
        <f>B53+0.01</f>
        <v>3.0299999999999994</v>
      </c>
      <c r="C54" s="166" t="s">
        <v>11</v>
      </c>
      <c r="D54" s="169">
        <v>4</v>
      </c>
      <c r="E54" s="219" t="s">
        <v>3</v>
      </c>
      <c r="F54" s="172"/>
      <c r="G54" s="172">
        <f>H48*D54/100</f>
        <v>0</v>
      </c>
      <c r="H54" s="172"/>
      <c r="I54" s="174"/>
      <c r="J54" s="176"/>
      <c r="K54" s="176"/>
    </row>
    <row r="55" spans="1:11" s="177" customFormat="1" ht="26.1" customHeight="1">
      <c r="A55" s="168"/>
      <c r="B55" s="169">
        <f>B54+0.01</f>
        <v>3.0399999999999991</v>
      </c>
      <c r="C55" s="166" t="s">
        <v>12</v>
      </c>
      <c r="D55" s="169">
        <v>2.5</v>
      </c>
      <c r="E55" s="219" t="s">
        <v>3</v>
      </c>
      <c r="F55" s="172"/>
      <c r="G55" s="172">
        <f>H48*D55/100</f>
        <v>0</v>
      </c>
      <c r="H55" s="172"/>
      <c r="I55" s="174"/>
      <c r="J55" s="176"/>
      <c r="K55" s="176"/>
    </row>
    <row r="56" spans="1:11" s="168" customFormat="1" ht="26.1" customHeight="1">
      <c r="B56" s="169">
        <f>B55+0.01</f>
        <v>3.0499999999999989</v>
      </c>
      <c r="C56" s="166" t="s">
        <v>146</v>
      </c>
      <c r="D56" s="169">
        <v>2</v>
      </c>
      <c r="E56" s="220" t="s">
        <v>3</v>
      </c>
      <c r="F56" s="178"/>
      <c r="G56" s="178">
        <f>H48*D56/100</f>
        <v>0</v>
      </c>
      <c r="H56" s="178"/>
      <c r="I56" s="166"/>
      <c r="J56" s="190"/>
      <c r="K56" s="190"/>
    </row>
    <row r="57" spans="1:11" s="168" customFormat="1" ht="26.1" customHeight="1">
      <c r="B57" s="169">
        <f>B56+0.01</f>
        <v>3.0599999999999987</v>
      </c>
      <c r="C57" s="166" t="s">
        <v>149</v>
      </c>
      <c r="D57" s="169">
        <v>18</v>
      </c>
      <c r="E57" s="220" t="s">
        <v>3</v>
      </c>
      <c r="F57" s="178"/>
      <c r="G57" s="178">
        <f>G52*D57/100</f>
        <v>0</v>
      </c>
      <c r="H57" s="178"/>
      <c r="I57" s="166"/>
      <c r="J57" s="190"/>
      <c r="K57" s="190"/>
    </row>
    <row r="58" spans="1:11" s="1" customFormat="1" ht="15.75" thickBot="1">
      <c r="B58" s="36"/>
      <c r="C58" s="46"/>
      <c r="D58" s="36"/>
      <c r="E58" s="82"/>
      <c r="F58" s="48"/>
      <c r="G58" s="48"/>
      <c r="H58" s="48"/>
      <c r="I58" s="46"/>
      <c r="J58" s="65"/>
      <c r="K58" s="65"/>
    </row>
    <row r="59" spans="1:11" s="1" customFormat="1" ht="39" customHeight="1" thickBot="1">
      <c r="B59" s="157" t="s">
        <v>15</v>
      </c>
      <c r="C59" s="158" t="s">
        <v>16</v>
      </c>
      <c r="D59" s="159"/>
      <c r="E59" s="160"/>
      <c r="F59" s="161"/>
      <c r="G59" s="161" t="s">
        <v>0</v>
      </c>
      <c r="H59" s="162">
        <f>H48+H50</f>
        <v>0</v>
      </c>
      <c r="I59" s="46"/>
      <c r="J59" s="65"/>
      <c r="K59" s="22"/>
    </row>
    <row r="60" spans="1:11" ht="16.5" thickBot="1">
      <c r="B60" s="11"/>
      <c r="C60" s="97"/>
      <c r="D60" s="43"/>
      <c r="E60" s="47"/>
      <c r="F60" s="45"/>
      <c r="G60" s="11"/>
      <c r="H60" s="11"/>
      <c r="I60" s="8"/>
      <c r="J60" s="9"/>
    </row>
    <row r="61" spans="1:11" ht="33" customHeight="1" thickBot="1">
      <c r="B61" s="12" t="s">
        <v>15</v>
      </c>
      <c r="C61" s="91"/>
      <c r="D61" s="13"/>
      <c r="E61" s="14"/>
      <c r="F61" s="15"/>
      <c r="G61" s="15"/>
      <c r="H61" s="16">
        <f>H59/47.2</f>
        <v>0</v>
      </c>
      <c r="I61" s="8"/>
      <c r="J61" s="9"/>
    </row>
    <row r="62" spans="1:11" ht="15.75">
      <c r="C62" s="98"/>
      <c r="D62" s="8"/>
      <c r="E62" s="8"/>
      <c r="F62" s="72"/>
      <c r="G62" s="8"/>
      <c r="H62" s="8"/>
      <c r="I62" s="8"/>
      <c r="J62" s="9"/>
    </row>
    <row r="63" spans="1:11" ht="15" customHeight="1">
      <c r="B63" s="45"/>
      <c r="D63" s="101"/>
      <c r="E63" s="96"/>
      <c r="F63" s="96"/>
      <c r="G63" s="96"/>
      <c r="H63" s="8"/>
      <c r="I63" s="8"/>
      <c r="J63" s="9"/>
    </row>
    <row r="64" spans="1:11">
      <c r="B64" s="45"/>
      <c r="C64" s="96"/>
      <c r="D64" s="8"/>
      <c r="E64" s="8"/>
      <c r="F64" s="72"/>
      <c r="G64" s="8"/>
      <c r="H64" s="8"/>
      <c r="I64" s="8"/>
      <c r="J64" s="9"/>
    </row>
    <row r="65" spans="1:11">
      <c r="A65" s="46"/>
      <c r="B65" s="48"/>
      <c r="C65" s="8"/>
      <c r="D65" s="46"/>
      <c r="E65" s="46"/>
      <c r="F65" s="69"/>
      <c r="G65" s="46"/>
      <c r="H65" s="46"/>
      <c r="I65" s="8"/>
      <c r="J65" s="9"/>
    </row>
    <row r="66" spans="1:11" ht="15.75">
      <c r="A66" s="46"/>
      <c r="B66" s="17"/>
      <c r="C66" s="46"/>
      <c r="D66" s="19"/>
      <c r="E66" s="19"/>
      <c r="F66" s="66"/>
      <c r="G66" s="19"/>
      <c r="H66" s="20"/>
      <c r="I66" s="8"/>
      <c r="J66" s="9"/>
    </row>
    <row r="67" spans="1:11" ht="15.75">
      <c r="A67" s="46"/>
      <c r="B67" s="23"/>
      <c r="C67" s="18"/>
      <c r="D67" s="23"/>
      <c r="E67" s="80"/>
      <c r="F67" s="69"/>
      <c r="G67" s="81"/>
      <c r="H67" s="49"/>
      <c r="I67" s="25"/>
      <c r="J67" s="9"/>
    </row>
    <row r="68" spans="1:11" ht="16.350000000000001" customHeight="1">
      <c r="A68" s="46"/>
      <c r="B68" s="36"/>
      <c r="C68" s="50"/>
      <c r="D68" s="36"/>
      <c r="E68" s="35"/>
      <c r="F68" s="79"/>
      <c r="G68" s="48"/>
      <c r="H68" s="22"/>
      <c r="I68" s="10"/>
      <c r="J68" s="9"/>
    </row>
    <row r="69" spans="1:11" ht="17.100000000000001" customHeight="1">
      <c r="A69" s="46"/>
      <c r="B69" s="36"/>
      <c r="C69" s="46"/>
      <c r="D69" s="36"/>
      <c r="E69" s="35"/>
      <c r="F69" s="70"/>
      <c r="G69" s="48"/>
      <c r="H69" s="22"/>
      <c r="I69" s="10"/>
      <c r="J69" s="9"/>
    </row>
    <row r="70" spans="1:11" ht="15.6" customHeight="1">
      <c r="A70" s="46"/>
      <c r="B70" s="36"/>
      <c r="C70" s="1"/>
      <c r="D70" s="36"/>
      <c r="E70" s="35"/>
      <c r="F70" s="70"/>
      <c r="G70" s="48"/>
      <c r="H70" s="22"/>
      <c r="I70" s="10"/>
      <c r="J70" s="9"/>
    </row>
    <row r="71" spans="1:11" ht="15.75">
      <c r="A71" s="46"/>
      <c r="B71" s="36"/>
      <c r="C71" s="1"/>
      <c r="D71" s="19"/>
      <c r="E71" s="35"/>
      <c r="F71" s="70"/>
      <c r="G71" s="48"/>
      <c r="H71" s="22"/>
      <c r="I71" s="10"/>
      <c r="J71" s="9"/>
    </row>
    <row r="72" spans="1:11" ht="15.75">
      <c r="A72" s="46"/>
      <c r="B72" s="75"/>
      <c r="C72" s="1"/>
      <c r="D72" s="19"/>
      <c r="E72" s="19"/>
      <c r="F72" s="66"/>
      <c r="G72" s="19"/>
      <c r="H72" s="21"/>
      <c r="I72" s="10"/>
      <c r="J72" s="8"/>
      <c r="K72" s="8"/>
    </row>
    <row r="73" spans="1:11" ht="15.75">
      <c r="A73" s="46"/>
      <c r="B73" s="75"/>
      <c r="C73" s="75"/>
      <c r="D73" s="19"/>
      <c r="E73" s="19"/>
      <c r="F73" s="66"/>
      <c r="G73" s="19"/>
      <c r="H73" s="21"/>
      <c r="I73" s="10"/>
      <c r="J73" s="8"/>
      <c r="K73" s="8"/>
    </row>
    <row r="74" spans="1:11" ht="15.75">
      <c r="A74" s="46"/>
      <c r="B74" s="75"/>
      <c r="C74" s="75"/>
      <c r="D74" s="77"/>
      <c r="E74" s="19"/>
      <c r="F74" s="66"/>
      <c r="G74" s="19"/>
      <c r="H74" s="21"/>
      <c r="I74" s="10"/>
      <c r="J74" s="8"/>
      <c r="K74" s="8"/>
    </row>
    <row r="75" spans="1:11" ht="15.75">
      <c r="A75" s="46"/>
      <c r="B75" s="75"/>
      <c r="C75" s="75"/>
      <c r="D75" s="19"/>
      <c r="E75" s="94"/>
      <c r="F75" s="76"/>
      <c r="G75" s="76"/>
      <c r="H75" s="21"/>
      <c r="I75" s="10"/>
      <c r="J75" s="8"/>
      <c r="K75" s="8"/>
    </row>
    <row r="76" spans="1:11" ht="20.25">
      <c r="A76" s="46"/>
      <c r="B76" s="17"/>
      <c r="C76" s="75"/>
      <c r="D76" s="93"/>
      <c r="E76" s="19"/>
      <c r="F76" s="66"/>
      <c r="G76" s="19"/>
      <c r="H76" s="20"/>
      <c r="I76" s="10"/>
      <c r="J76" s="8"/>
      <c r="K76" s="8"/>
    </row>
    <row r="77" spans="1:11" ht="15.6" customHeight="1">
      <c r="A77" s="50"/>
      <c r="B77" s="93"/>
      <c r="C77" s="18"/>
      <c r="D77" s="93"/>
      <c r="E77" s="93"/>
      <c r="F77" s="93"/>
      <c r="G77" s="93"/>
      <c r="H77" s="93"/>
      <c r="I77" s="24"/>
      <c r="J77" s="8"/>
      <c r="K77" s="8"/>
    </row>
    <row r="78" spans="1:11" ht="15.6" customHeight="1">
      <c r="A78" s="46"/>
      <c r="B78" s="93"/>
      <c r="C78" s="93"/>
      <c r="D78" s="27"/>
      <c r="E78" s="93"/>
      <c r="F78" s="93"/>
      <c r="G78" s="93"/>
      <c r="H78" s="93"/>
      <c r="I78" s="24"/>
      <c r="J78" s="8"/>
      <c r="K78" s="8"/>
    </row>
    <row r="79" spans="1:11" ht="20.25">
      <c r="A79" s="46"/>
      <c r="B79" s="17"/>
      <c r="C79" s="93"/>
      <c r="D79" s="78"/>
      <c r="E79" s="28"/>
      <c r="F79" s="67"/>
      <c r="G79" s="27"/>
      <c r="H79" s="20"/>
      <c r="I79" s="10"/>
      <c r="J79" s="8"/>
      <c r="K79" s="8"/>
    </row>
    <row r="80" spans="1:11" ht="15.75">
      <c r="A80" s="50"/>
      <c r="B80" s="77"/>
      <c r="C80" s="26"/>
      <c r="D80" s="36"/>
      <c r="E80" s="19"/>
      <c r="F80" s="78"/>
      <c r="G80" s="78"/>
      <c r="H80" s="21"/>
      <c r="I80" s="10"/>
      <c r="J80" s="8"/>
      <c r="K80" s="8"/>
    </row>
    <row r="81" spans="1:11" ht="15.75">
      <c r="A81" s="46"/>
      <c r="B81" s="22"/>
      <c r="C81" s="19"/>
      <c r="D81" s="36"/>
      <c r="E81" s="35"/>
      <c r="F81" s="69"/>
      <c r="G81" s="46"/>
      <c r="H81" s="46"/>
      <c r="I81" s="10"/>
      <c r="J81" s="8"/>
      <c r="K81" s="8"/>
    </row>
    <row r="82" spans="1:11" ht="15.75">
      <c r="A82" s="46"/>
      <c r="B82" s="22"/>
      <c r="C82" s="46"/>
      <c r="D82" s="36"/>
      <c r="E82" s="35"/>
      <c r="F82" s="69"/>
      <c r="G82" s="35"/>
      <c r="H82" s="35"/>
      <c r="I82" s="10"/>
      <c r="J82" s="8"/>
      <c r="K82" s="8"/>
    </row>
    <row r="83" spans="1:11" ht="15.75">
      <c r="A83" s="46"/>
      <c r="B83" s="23"/>
      <c r="C83" s="35"/>
      <c r="D83" s="36"/>
      <c r="E83" s="35"/>
      <c r="F83" s="48"/>
      <c r="G83" s="48"/>
      <c r="H83" s="49"/>
      <c r="I83" s="10"/>
      <c r="J83" s="8"/>
      <c r="K83" s="8"/>
    </row>
    <row r="84" spans="1:11" ht="15.75">
      <c r="A84" s="46"/>
      <c r="B84" s="36"/>
      <c r="C84" s="50"/>
      <c r="D84" s="36"/>
      <c r="E84" s="35"/>
      <c r="F84" s="79"/>
      <c r="G84" s="48"/>
      <c r="H84" s="22"/>
      <c r="I84" s="10"/>
      <c r="J84" s="8"/>
      <c r="K84" s="8"/>
    </row>
    <row r="85" spans="1:11" ht="15.75">
      <c r="A85" s="46"/>
      <c r="B85" s="36"/>
      <c r="C85" s="46"/>
      <c r="D85" s="36"/>
      <c r="E85" s="35"/>
      <c r="F85" s="79"/>
      <c r="G85" s="48"/>
      <c r="H85" s="22"/>
      <c r="I85" s="10"/>
      <c r="J85" s="8"/>
      <c r="K85" s="8"/>
    </row>
    <row r="86" spans="1:11" ht="15.75">
      <c r="A86" s="46"/>
      <c r="B86" s="36"/>
      <c r="C86" s="46"/>
      <c r="D86" s="36"/>
      <c r="E86" s="35"/>
      <c r="F86" s="79"/>
      <c r="G86" s="48"/>
      <c r="H86" s="22"/>
      <c r="I86" s="10"/>
      <c r="J86" s="8"/>
      <c r="K86" s="8"/>
    </row>
    <row r="87" spans="1:11" ht="15.75">
      <c r="A87" s="46"/>
      <c r="B87" s="36"/>
      <c r="C87" s="46"/>
      <c r="D87" s="36"/>
      <c r="E87" s="35"/>
      <c r="F87" s="79"/>
      <c r="G87" s="48"/>
      <c r="H87" s="22"/>
      <c r="I87" s="10"/>
      <c r="J87" s="8"/>
      <c r="K87" s="8"/>
    </row>
    <row r="88" spans="1:11" ht="15.75">
      <c r="A88" s="46"/>
      <c r="B88" s="36"/>
      <c r="C88" s="46"/>
      <c r="D88" s="36"/>
      <c r="E88" s="35"/>
      <c r="F88" s="79"/>
      <c r="G88" s="48"/>
      <c r="H88" s="22"/>
      <c r="I88" s="10"/>
      <c r="J88" s="8"/>
      <c r="K88" s="8"/>
    </row>
    <row r="89" spans="1:11" ht="15.75">
      <c r="A89" s="46"/>
      <c r="B89" s="36"/>
      <c r="C89" s="46"/>
      <c r="D89" s="36"/>
      <c r="E89" s="35"/>
      <c r="F89" s="79"/>
      <c r="G89" s="79"/>
      <c r="H89" s="22"/>
      <c r="I89" s="10"/>
      <c r="J89" s="8"/>
      <c r="K89" s="8"/>
    </row>
    <row r="90" spans="1:11" ht="15.75">
      <c r="A90" s="46"/>
      <c r="B90" s="36"/>
      <c r="C90" s="46"/>
      <c r="D90" s="36"/>
      <c r="E90" s="35"/>
      <c r="F90" s="48"/>
      <c r="G90" s="48"/>
      <c r="H90" s="22"/>
      <c r="I90" s="10"/>
      <c r="J90" s="8"/>
      <c r="K90" s="8"/>
    </row>
    <row r="91" spans="1:11" ht="15.75">
      <c r="A91" s="46"/>
      <c r="B91" s="36"/>
      <c r="C91" s="46"/>
      <c r="D91" s="36"/>
      <c r="E91" s="35"/>
      <c r="F91" s="79"/>
      <c r="G91" s="48"/>
      <c r="H91" s="22"/>
      <c r="I91" s="10"/>
      <c r="J91" s="11"/>
      <c r="K91" s="8"/>
    </row>
    <row r="92" spans="1:11">
      <c r="A92" s="46"/>
      <c r="B92" s="36"/>
      <c r="C92" s="46"/>
      <c r="D92" s="36"/>
      <c r="E92" s="35"/>
      <c r="F92" s="79"/>
      <c r="G92" s="48"/>
      <c r="H92" s="22"/>
      <c r="J92" s="11"/>
      <c r="K92" s="8"/>
    </row>
    <row r="93" spans="1:11">
      <c r="A93" s="46"/>
      <c r="B93" s="36"/>
      <c r="C93" s="46"/>
      <c r="D93" s="36"/>
      <c r="E93" s="35"/>
      <c r="F93" s="79"/>
      <c r="G93" s="48"/>
      <c r="H93" s="22"/>
      <c r="J93" s="11"/>
      <c r="K93" s="8"/>
    </row>
    <row r="94" spans="1:11" ht="15.6" customHeight="1">
      <c r="A94" s="46"/>
      <c r="B94" s="36"/>
      <c r="C94" s="46"/>
      <c r="D94" s="35"/>
      <c r="E94" s="35"/>
      <c r="F94" s="79"/>
      <c r="G94" s="48"/>
      <c r="H94" s="46"/>
      <c r="J94" s="11"/>
      <c r="K94" s="8"/>
    </row>
    <row r="95" spans="1:11" ht="15.75">
      <c r="A95" s="46"/>
      <c r="B95" s="46"/>
      <c r="C95" s="46"/>
      <c r="D95" s="23"/>
      <c r="E95" s="35"/>
      <c r="F95" s="69"/>
      <c r="G95" s="46"/>
      <c r="H95" s="46"/>
      <c r="J95" s="11"/>
      <c r="K95" s="8"/>
    </row>
    <row r="96" spans="1:11" ht="15.6" customHeight="1">
      <c r="A96" s="46"/>
      <c r="B96" s="23"/>
      <c r="C96" s="46"/>
      <c r="D96" s="36"/>
      <c r="E96" s="80"/>
      <c r="F96" s="81"/>
      <c r="G96" s="23"/>
      <c r="H96" s="81"/>
      <c r="J96" s="11"/>
      <c r="K96" s="8"/>
    </row>
    <row r="97" spans="1:11" ht="15.75">
      <c r="A97" s="46"/>
      <c r="B97" s="36"/>
      <c r="C97" s="50"/>
      <c r="D97" s="23"/>
      <c r="E97" s="35"/>
      <c r="F97" s="48"/>
      <c r="G97" s="36"/>
      <c r="H97" s="48"/>
      <c r="I97" s="11"/>
      <c r="J97" s="11"/>
      <c r="K97" s="8"/>
    </row>
    <row r="98" spans="1:11" ht="15.75">
      <c r="A98" s="46"/>
      <c r="B98" s="23"/>
      <c r="C98" s="46"/>
      <c r="D98" s="36"/>
      <c r="E98" s="80"/>
      <c r="F98" s="81"/>
      <c r="G98" s="81"/>
      <c r="H98" s="81"/>
      <c r="J98" s="11"/>
      <c r="K98" s="8"/>
    </row>
    <row r="99" spans="1:11" ht="15.75">
      <c r="A99" s="46"/>
      <c r="B99" s="36"/>
      <c r="C99" s="50"/>
      <c r="D99" s="36"/>
      <c r="E99" s="82"/>
      <c r="F99" s="48"/>
      <c r="G99" s="48"/>
      <c r="H99" s="48"/>
      <c r="I99" s="10"/>
      <c r="J99" s="11"/>
      <c r="K99" s="8"/>
    </row>
    <row r="100" spans="1:11" ht="15.75">
      <c r="A100" s="46"/>
      <c r="B100" s="36"/>
      <c r="C100" s="46"/>
      <c r="D100" s="36"/>
      <c r="E100" s="82"/>
      <c r="F100" s="48"/>
      <c r="G100" s="48"/>
      <c r="H100" s="48"/>
      <c r="I100" s="10"/>
      <c r="J100" s="11"/>
      <c r="K100" s="8"/>
    </row>
    <row r="101" spans="1:11" ht="15.75">
      <c r="A101" s="46"/>
      <c r="B101" s="36"/>
      <c r="C101" s="46"/>
      <c r="D101" s="36"/>
      <c r="E101" s="82"/>
      <c r="F101" s="48"/>
      <c r="G101" s="48"/>
      <c r="H101" s="48"/>
      <c r="I101" s="10"/>
      <c r="J101" s="11"/>
      <c r="K101" s="8"/>
    </row>
    <row r="102" spans="1:11" ht="21" customHeight="1">
      <c r="A102" s="46"/>
      <c r="B102" s="36"/>
      <c r="C102" s="46"/>
      <c r="D102" s="36"/>
      <c r="E102" s="82"/>
      <c r="F102" s="48"/>
      <c r="G102" s="48"/>
      <c r="H102" s="48"/>
      <c r="I102" s="10"/>
      <c r="J102" s="11"/>
      <c r="K102" s="8"/>
    </row>
    <row r="103" spans="1:11" ht="15.75">
      <c r="A103" s="46"/>
      <c r="B103" s="36"/>
      <c r="C103" s="46"/>
      <c r="D103" s="46"/>
      <c r="E103" s="82"/>
      <c r="F103" s="48"/>
      <c r="G103" s="48"/>
      <c r="H103" s="48"/>
      <c r="I103" s="10"/>
      <c r="J103" s="11"/>
      <c r="K103" s="8"/>
    </row>
    <row r="104" spans="1:11" ht="17.100000000000001" customHeight="1">
      <c r="A104" s="46"/>
      <c r="B104" s="36"/>
      <c r="C104" s="46"/>
      <c r="D104" s="83"/>
      <c r="E104" s="46"/>
      <c r="F104" s="69"/>
      <c r="G104" s="46"/>
      <c r="H104" s="48"/>
      <c r="I104" s="10"/>
      <c r="J104" s="11"/>
      <c r="K104" s="8"/>
    </row>
    <row r="105" spans="1:11" ht="15.75">
      <c r="A105" s="46"/>
      <c r="B105" s="83"/>
      <c r="C105" s="46"/>
      <c r="D105" s="36"/>
      <c r="E105" s="85"/>
      <c r="F105" s="86"/>
      <c r="G105" s="86"/>
      <c r="H105" s="86"/>
      <c r="I105" s="10"/>
      <c r="J105" s="11"/>
      <c r="K105" s="8"/>
    </row>
    <row r="106" spans="1:11" ht="15.75">
      <c r="A106" s="46"/>
      <c r="B106" s="22"/>
      <c r="C106" s="84"/>
      <c r="D106" s="87"/>
      <c r="E106" s="35"/>
      <c r="F106" s="48"/>
      <c r="G106" s="22"/>
      <c r="H106" s="22"/>
      <c r="I106" s="10"/>
      <c r="J106" s="11"/>
      <c r="K106" s="8"/>
    </row>
    <row r="107" spans="1:11" ht="15" customHeight="1">
      <c r="A107" s="46"/>
      <c r="B107" s="87"/>
      <c r="C107" s="46"/>
      <c r="D107" s="46"/>
      <c r="E107" s="89"/>
      <c r="F107" s="90"/>
      <c r="G107" s="90"/>
      <c r="H107" s="90"/>
      <c r="I107" s="10"/>
      <c r="J107" s="11"/>
      <c r="K107" s="8"/>
    </row>
    <row r="108" spans="1:11" ht="15.75">
      <c r="A108" s="46"/>
      <c r="B108" s="22"/>
      <c r="C108" s="88"/>
      <c r="D108" s="92"/>
      <c r="E108" s="46"/>
      <c r="F108" s="69"/>
      <c r="G108" s="46"/>
      <c r="H108" s="46"/>
      <c r="I108" s="10"/>
      <c r="J108" s="11"/>
      <c r="K108" s="8"/>
    </row>
    <row r="109" spans="1:11" ht="15.75">
      <c r="A109" s="46"/>
      <c r="B109" s="303"/>
      <c r="C109" s="46"/>
      <c r="D109" s="92"/>
      <c r="E109" s="92"/>
      <c r="F109" s="92"/>
      <c r="G109" s="303"/>
      <c r="H109" s="304"/>
      <c r="I109" s="10"/>
      <c r="J109" s="11"/>
      <c r="K109" s="8"/>
    </row>
    <row r="110" spans="1:11" ht="15.75">
      <c r="A110" s="46"/>
      <c r="B110" s="303"/>
      <c r="C110" s="92"/>
      <c r="D110" s="35"/>
      <c r="E110" s="92"/>
      <c r="F110" s="92"/>
      <c r="G110" s="303"/>
      <c r="H110" s="305"/>
      <c r="I110" s="10"/>
      <c r="J110" s="11"/>
      <c r="K110" s="8"/>
    </row>
    <row r="111" spans="1:11" ht="15.75">
      <c r="A111" s="46"/>
      <c r="B111" s="22"/>
      <c r="C111" s="92"/>
      <c r="D111" s="35"/>
      <c r="E111" s="35"/>
      <c r="F111" s="69"/>
      <c r="G111" s="46"/>
      <c r="H111" s="46"/>
      <c r="I111" s="10"/>
      <c r="J111" s="11"/>
      <c r="K111" s="8"/>
    </row>
    <row r="112" spans="1:11" ht="15.75">
      <c r="A112" s="46"/>
      <c r="B112" s="22"/>
      <c r="C112" s="46"/>
      <c r="D112" s="35"/>
      <c r="E112" s="35"/>
      <c r="F112" s="69"/>
      <c r="G112" s="46"/>
      <c r="H112" s="46"/>
      <c r="I112" s="10"/>
      <c r="J112" s="11"/>
      <c r="K112" s="8"/>
    </row>
    <row r="113" spans="1:11" ht="15.75">
      <c r="A113" s="46"/>
      <c r="B113" s="22"/>
      <c r="C113" s="46"/>
      <c r="D113" s="35"/>
      <c r="E113" s="35"/>
      <c r="F113" s="69"/>
      <c r="G113" s="46"/>
      <c r="H113" s="46"/>
      <c r="I113" s="10"/>
      <c r="J113" s="11"/>
      <c r="K113" s="8"/>
    </row>
    <row r="114" spans="1:11" ht="15.75">
      <c r="A114" s="46"/>
      <c r="B114" s="22"/>
      <c r="C114" s="46"/>
      <c r="D114" s="35"/>
      <c r="E114" s="35"/>
      <c r="F114" s="69"/>
      <c r="G114" s="46"/>
      <c r="H114" s="46"/>
      <c r="I114" s="10"/>
      <c r="J114" s="11"/>
      <c r="K114" s="8"/>
    </row>
    <row r="115" spans="1:11" ht="15.75">
      <c r="A115" s="46"/>
      <c r="B115" s="22"/>
      <c r="C115" s="46"/>
      <c r="D115" s="35"/>
      <c r="E115" s="35"/>
      <c r="F115" s="69"/>
      <c r="G115" s="46"/>
      <c r="H115" s="46"/>
      <c r="I115" s="10"/>
      <c r="J115" s="11"/>
      <c r="K115" s="8"/>
    </row>
    <row r="116" spans="1:11" ht="15.75">
      <c r="A116" s="46"/>
      <c r="B116" s="22"/>
      <c r="C116" s="46"/>
      <c r="D116" s="35"/>
      <c r="E116" s="35"/>
      <c r="F116" s="69"/>
      <c r="G116" s="46"/>
      <c r="H116" s="46"/>
      <c r="I116" s="10"/>
      <c r="J116" s="11"/>
      <c r="K116" s="8"/>
    </row>
    <row r="117" spans="1:11">
      <c r="A117" s="46"/>
      <c r="B117" s="22"/>
      <c r="C117" s="46"/>
      <c r="D117" s="35"/>
      <c r="E117" s="35"/>
      <c r="F117" s="69"/>
      <c r="G117" s="46"/>
      <c r="H117" s="46"/>
      <c r="J117" s="11"/>
      <c r="K117" s="8"/>
    </row>
    <row r="118" spans="1:11">
      <c r="A118" s="46"/>
      <c r="B118" s="22"/>
      <c r="C118" s="46"/>
      <c r="D118" s="35"/>
      <c r="E118" s="35"/>
      <c r="F118" s="69"/>
      <c r="G118" s="46"/>
      <c r="H118" s="46"/>
      <c r="J118" s="11"/>
      <c r="K118" s="8"/>
    </row>
    <row r="119" spans="1:11">
      <c r="A119" s="46"/>
      <c r="B119" s="22"/>
      <c r="C119" s="46"/>
      <c r="D119" s="35"/>
      <c r="E119" s="35"/>
      <c r="F119" s="69"/>
      <c r="G119" s="46"/>
      <c r="H119" s="46"/>
      <c r="J119" s="11"/>
      <c r="K119" s="8"/>
    </row>
    <row r="120" spans="1:11">
      <c r="A120" s="46"/>
      <c r="B120" s="22"/>
      <c r="C120" s="46"/>
      <c r="D120" s="35"/>
      <c r="E120" s="35"/>
      <c r="F120" s="69"/>
      <c r="G120" s="46"/>
      <c r="H120" s="46"/>
      <c r="J120" s="11"/>
      <c r="K120" s="8"/>
    </row>
    <row r="121" spans="1:11">
      <c r="A121" s="46"/>
      <c r="B121" s="22"/>
      <c r="C121" s="46"/>
      <c r="D121" s="35"/>
      <c r="E121" s="35"/>
      <c r="F121" s="69"/>
      <c r="G121" s="46"/>
      <c r="H121" s="46"/>
      <c r="J121" s="11"/>
      <c r="K121" s="8"/>
    </row>
    <row r="122" spans="1:11">
      <c r="A122" s="46"/>
      <c r="B122" s="22"/>
      <c r="C122" s="46"/>
      <c r="D122" s="35"/>
      <c r="E122" s="35"/>
      <c r="F122" s="69"/>
      <c r="G122" s="46"/>
      <c r="H122" s="46"/>
      <c r="J122" s="11"/>
      <c r="K122" s="8"/>
    </row>
    <row r="123" spans="1:11" ht="15.6" customHeight="1">
      <c r="A123" s="46"/>
      <c r="B123" s="22"/>
      <c r="C123" s="46"/>
      <c r="D123" s="35"/>
      <c r="E123" s="35"/>
      <c r="F123" s="69"/>
      <c r="G123" s="46"/>
      <c r="H123" s="46"/>
      <c r="J123" s="11"/>
      <c r="K123" s="8"/>
    </row>
    <row r="124" spans="1:11">
      <c r="A124" s="46"/>
      <c r="B124" s="22"/>
      <c r="C124" s="46"/>
      <c r="D124" s="35"/>
      <c r="E124" s="35"/>
      <c r="F124" s="69"/>
      <c r="G124" s="46"/>
      <c r="H124" s="46"/>
      <c r="J124" s="11"/>
      <c r="K124" s="8"/>
    </row>
    <row r="125" spans="1:11">
      <c r="A125" s="46"/>
      <c r="B125" s="22"/>
      <c r="C125" s="46"/>
      <c r="D125" s="35"/>
      <c r="E125" s="35"/>
      <c r="F125" s="69"/>
      <c r="G125" s="46"/>
      <c r="H125" s="46"/>
      <c r="J125" s="11"/>
      <c r="K125" s="8"/>
    </row>
    <row r="126" spans="1:11">
      <c r="A126" s="46"/>
      <c r="B126" s="22"/>
      <c r="C126" s="46"/>
      <c r="D126" s="35"/>
      <c r="E126" s="35"/>
      <c r="F126" s="69"/>
      <c r="G126" s="46"/>
      <c r="H126" s="46"/>
      <c r="J126" s="11"/>
      <c r="K126" s="8"/>
    </row>
    <row r="127" spans="1:11">
      <c r="A127" s="46"/>
      <c r="B127" s="22"/>
      <c r="C127" s="46"/>
      <c r="D127" s="35"/>
      <c r="E127" s="35"/>
      <c r="F127" s="69"/>
      <c r="G127" s="46"/>
      <c r="H127" s="46"/>
      <c r="J127" s="11"/>
      <c r="K127" s="8"/>
    </row>
    <row r="128" spans="1:11">
      <c r="A128" s="46"/>
      <c r="B128" s="22"/>
      <c r="C128" s="46"/>
      <c r="D128" s="35"/>
      <c r="E128" s="35"/>
      <c r="F128" s="69"/>
      <c r="G128" s="46"/>
      <c r="H128" s="46"/>
      <c r="J128" s="11"/>
      <c r="K128" s="8"/>
    </row>
    <row r="129" spans="1:11">
      <c r="A129" s="46"/>
      <c r="B129" s="22"/>
      <c r="C129" s="46"/>
      <c r="D129" s="35"/>
      <c r="E129" s="35"/>
      <c r="F129" s="69"/>
      <c r="G129" s="46"/>
      <c r="H129" s="46"/>
      <c r="J129" s="11"/>
      <c r="K129" s="8"/>
    </row>
    <row r="130" spans="1:11">
      <c r="A130" s="46"/>
      <c r="B130" s="22"/>
      <c r="C130" s="46"/>
      <c r="D130" s="35"/>
      <c r="E130" s="35"/>
      <c r="F130" s="69"/>
      <c r="G130" s="46"/>
      <c r="H130" s="46"/>
      <c r="J130" s="11"/>
      <c r="K130" s="8"/>
    </row>
    <row r="131" spans="1:11">
      <c r="A131" s="46"/>
      <c r="B131" s="22"/>
      <c r="C131" s="46"/>
      <c r="E131" s="35"/>
      <c r="F131" s="69"/>
      <c r="G131" s="46"/>
      <c r="H131" s="46"/>
      <c r="J131" s="11"/>
      <c r="K131" s="8"/>
    </row>
    <row r="132" spans="1:11">
      <c r="C132" s="46"/>
      <c r="J132" s="11"/>
      <c r="K132" s="8"/>
    </row>
    <row r="133" spans="1:11">
      <c r="J133" s="11"/>
      <c r="K133" s="8"/>
    </row>
    <row r="134" spans="1:11">
      <c r="J134" s="11"/>
      <c r="K134" s="8"/>
    </row>
    <row r="135" spans="1:11">
      <c r="J135" s="11"/>
      <c r="K135" s="8"/>
    </row>
    <row r="136" spans="1:11">
      <c r="J136" s="11"/>
      <c r="K136" s="8"/>
    </row>
    <row r="137" spans="1:11">
      <c r="J137" s="11"/>
      <c r="K137" s="8"/>
    </row>
    <row r="138" spans="1:11">
      <c r="J138" s="11"/>
      <c r="K138" s="8"/>
    </row>
    <row r="139" spans="1:11">
      <c r="J139" s="11"/>
      <c r="K139" s="8"/>
    </row>
    <row r="140" spans="1:11">
      <c r="J140" s="11"/>
      <c r="K140" s="8"/>
    </row>
    <row r="141" spans="1:11">
      <c r="I141" s="8"/>
      <c r="J141" s="11"/>
      <c r="K141" s="8"/>
    </row>
    <row r="142" spans="1:11">
      <c r="I142" s="8"/>
      <c r="J142" s="11"/>
      <c r="K142" s="8"/>
    </row>
    <row r="143" spans="1:11">
      <c r="I143" s="8"/>
      <c r="J143" s="11"/>
      <c r="K143" s="8"/>
    </row>
    <row r="144" spans="1:11">
      <c r="I144" s="8"/>
    </row>
    <row r="145" spans="1:11">
      <c r="I145" s="8"/>
    </row>
    <row r="146" spans="1:11" s="61" customFormat="1" ht="19.350000000000001" customHeight="1">
      <c r="A146" s="58"/>
      <c r="B146" s="33"/>
      <c r="C146" s="9"/>
      <c r="D146" s="34"/>
      <c r="E146" s="34"/>
      <c r="F146" s="68"/>
      <c r="G146" s="9"/>
      <c r="H146" s="9"/>
      <c r="I146" s="59"/>
      <c r="J146" s="60"/>
    </row>
    <row r="147" spans="1:11" ht="15.75">
      <c r="I147" s="25"/>
    </row>
    <row r="148" spans="1:11" s="61" customFormat="1" ht="26.1" customHeight="1">
      <c r="A148" s="58"/>
      <c r="B148" s="33"/>
      <c r="C148" s="9"/>
      <c r="D148" s="34"/>
      <c r="E148" s="34"/>
      <c r="F148" s="68"/>
      <c r="G148" s="9"/>
      <c r="H148" s="9"/>
      <c r="I148" s="62"/>
      <c r="J148" s="60"/>
      <c r="K148" s="63"/>
    </row>
    <row r="149" spans="1:11">
      <c r="I149" s="8"/>
    </row>
    <row r="150" spans="1:11" s="61" customFormat="1" ht="22.35" customHeight="1">
      <c r="A150" s="58"/>
      <c r="B150" s="33"/>
      <c r="C150" s="9"/>
      <c r="D150" s="34"/>
      <c r="E150" s="34"/>
      <c r="F150" s="68"/>
      <c r="G150" s="9"/>
      <c r="H150" s="9"/>
      <c r="I150" s="64"/>
      <c r="J150" s="60"/>
    </row>
    <row r="151" spans="1:11">
      <c r="I151" s="46"/>
    </row>
    <row r="152" spans="1:11" ht="24" customHeight="1">
      <c r="I152" s="46"/>
    </row>
    <row r="153" spans="1:11">
      <c r="I153" s="46"/>
    </row>
    <row r="154" spans="1:11">
      <c r="I154" s="46"/>
    </row>
    <row r="155" spans="1:11">
      <c r="I155" s="46"/>
    </row>
    <row r="156" spans="1:11" ht="15.75">
      <c r="I156" s="25"/>
    </row>
    <row r="157" spans="1:11" ht="5.0999999999999996" customHeight="1">
      <c r="I157" s="8"/>
    </row>
    <row r="158" spans="1:11">
      <c r="I158" s="8"/>
    </row>
    <row r="159" spans="1:11">
      <c r="I159" s="8"/>
    </row>
    <row r="160" spans="1:11" ht="15.75">
      <c r="I160" s="25"/>
    </row>
    <row r="161" spans="9:10">
      <c r="I161" s="8"/>
    </row>
    <row r="162" spans="9:10">
      <c r="I162" s="8"/>
    </row>
    <row r="163" spans="9:10" ht="15.75">
      <c r="I163" s="25"/>
    </row>
    <row r="164" spans="9:10" ht="15.75">
      <c r="I164" s="25"/>
    </row>
    <row r="165" spans="9:10">
      <c r="I165" s="8"/>
    </row>
    <row r="166" spans="9:10">
      <c r="I166" s="8"/>
    </row>
    <row r="167" spans="9:10">
      <c r="I167" s="8"/>
    </row>
    <row r="168" spans="9:10">
      <c r="I168" s="8"/>
    </row>
    <row r="169" spans="9:10">
      <c r="I169" s="8"/>
    </row>
    <row r="170" spans="9:10" ht="15.75">
      <c r="I170" s="25"/>
    </row>
    <row r="171" spans="9:10" ht="15.75">
      <c r="I171" s="25"/>
    </row>
    <row r="172" spans="9:10">
      <c r="I172" s="8"/>
    </row>
    <row r="173" spans="9:10">
      <c r="I173" s="8"/>
      <c r="J173" s="65"/>
    </row>
    <row r="174" spans="9:10">
      <c r="I174" s="8"/>
    </row>
    <row r="175" spans="9:10">
      <c r="I175" s="8"/>
    </row>
    <row r="176" spans="9:10" ht="13.35" customHeight="1">
      <c r="I176" s="25"/>
    </row>
    <row r="177" spans="9:9">
      <c r="I177" s="8"/>
    </row>
    <row r="178" spans="9:9">
      <c r="I178" s="8"/>
    </row>
    <row r="179" spans="9:9" ht="15.75">
      <c r="I179" s="25"/>
    </row>
    <row r="180" spans="9:9" ht="15.6" customHeight="1">
      <c r="I180" s="25"/>
    </row>
    <row r="181" spans="9:9" ht="15.75">
      <c r="I181" s="25"/>
    </row>
    <row r="182" spans="9:9">
      <c r="I182" s="8"/>
    </row>
    <row r="183" spans="9:9">
      <c r="I183" s="8"/>
    </row>
    <row r="184" spans="9:9">
      <c r="I184" s="8"/>
    </row>
    <row r="185" spans="9:9">
      <c r="I185" s="8"/>
    </row>
    <row r="186" spans="9:9">
      <c r="I186" s="8"/>
    </row>
    <row r="187" spans="9:9">
      <c r="I187" s="8"/>
    </row>
    <row r="188" spans="9:9">
      <c r="I188" s="8"/>
    </row>
    <row r="189" spans="9:9">
      <c r="I189" s="8"/>
    </row>
    <row r="190" spans="9:9">
      <c r="I190" s="8"/>
    </row>
    <row r="191" spans="9:9">
      <c r="I191" s="8"/>
    </row>
    <row r="192" spans="9:9">
      <c r="I192" s="8"/>
    </row>
    <row r="193" spans="9:9">
      <c r="I193" s="8"/>
    </row>
    <row r="194" spans="9:9">
      <c r="I194" s="8"/>
    </row>
    <row r="195" spans="9:9">
      <c r="I195" s="8"/>
    </row>
    <row r="196" spans="9:9">
      <c r="I196" s="8"/>
    </row>
    <row r="197" spans="9:9">
      <c r="I197" s="8"/>
    </row>
    <row r="198" spans="9:9">
      <c r="I198" s="8"/>
    </row>
    <row r="199" spans="9:9" ht="15.75">
      <c r="I199" s="25"/>
    </row>
    <row r="200" spans="9:9">
      <c r="I200" s="8"/>
    </row>
    <row r="201" spans="9:9">
      <c r="I201" s="8"/>
    </row>
    <row r="202" spans="9:9">
      <c r="I202" s="8"/>
    </row>
    <row r="203" spans="9:9">
      <c r="I203" s="8"/>
    </row>
    <row r="246" spans="9:9">
      <c r="I246" s="8"/>
    </row>
    <row r="247" spans="9:9">
      <c r="I247" s="8"/>
    </row>
    <row r="248" spans="9:9" ht="15.75">
      <c r="I248" s="25"/>
    </row>
    <row r="249" spans="9:9" ht="15.75">
      <c r="I249" s="25"/>
    </row>
    <row r="250" spans="9:9" ht="15.75">
      <c r="I250" s="25"/>
    </row>
    <row r="251" spans="9:9">
      <c r="I251" s="8"/>
    </row>
    <row r="252" spans="9:9" ht="15.75">
      <c r="I252" s="25"/>
    </row>
    <row r="254" spans="9:9">
      <c r="I254" s="8"/>
    </row>
    <row r="255" spans="9:9">
      <c r="I255" s="8"/>
    </row>
    <row r="256" spans="9:9" ht="15.75">
      <c r="I256" s="25"/>
    </row>
    <row r="257" spans="9:9" ht="15.75">
      <c r="I257" s="25"/>
    </row>
    <row r="258" spans="9:9" ht="15.75">
      <c r="I258" s="25"/>
    </row>
    <row r="259" spans="9:9">
      <c r="I259" s="8"/>
    </row>
  </sheetData>
  <mergeCells count="7">
    <mergeCell ref="H109:H110"/>
    <mergeCell ref="B109:B110"/>
    <mergeCell ref="G109:G110"/>
    <mergeCell ref="J4:J10"/>
    <mergeCell ref="B12:H13"/>
    <mergeCell ref="B7:G9"/>
    <mergeCell ref="B6:G6"/>
  </mergeCells>
  <phoneticPr fontId="0" type="noConversion"/>
  <printOptions horizontalCentered="1"/>
  <pageMargins left="0.70000000000000007" right="0.60000000000000009" top="0.75000000000000011" bottom="0.75000000000000011" header="0.30000000000000004" footer="0.30000000000000004"/>
  <pageSetup scale="49" orientation="portrait" horizontalDpi="4294967292" verticalDpi="4294967292" r:id="rId1"/>
  <headerFooter alignWithMargins="0"/>
  <rowBreaks count="1" manualBreakCount="1">
    <brk id="114" max="7" man="1"/>
  </rowBreaks>
  <colBreaks count="1" manualBreakCount="1">
    <brk id="8" max="205" man="1"/>
  </col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RESUMEN</vt:lpstr>
      <vt:lpstr>AZOTEA</vt:lpstr>
      <vt:lpstr>QUINTO NIVEL</vt:lpstr>
      <vt:lpstr>CUARTO NIVEL</vt:lpstr>
      <vt:lpstr>TERCER NIVEL NIVEL</vt:lpstr>
      <vt:lpstr>SEGUNDO NIVEL</vt:lpstr>
      <vt:lpstr>PRIMER NIVEL</vt:lpstr>
      <vt:lpstr>EXTERIORES</vt:lpstr>
      <vt:lpstr>AZOTEA!Área_de_impresión</vt:lpstr>
      <vt:lpstr>'CUARTO NIVEL'!Área_de_impresión</vt:lpstr>
      <vt:lpstr>EXTERIORES!Área_de_impresión</vt:lpstr>
      <vt:lpstr>'PRIMER NIVEL'!Área_de_impresión</vt:lpstr>
      <vt:lpstr>'QUINTO NIVEL'!Área_de_impresión</vt:lpstr>
      <vt:lpstr>RESUMEN!Área_de_impresión</vt:lpstr>
      <vt:lpstr>'SEGUNDO NIVEL'!Área_de_impresión</vt:lpstr>
      <vt:lpstr>'TERCER NIVEL NIVEL'!Área_de_impresión</vt:lpstr>
    </vt:vector>
  </TitlesOfParts>
  <Company>Jose Ramirez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Ramirez</dc:creator>
  <cp:lastModifiedBy>tcruz</cp:lastModifiedBy>
  <cp:lastPrinted>2017-06-02T20:36:33Z</cp:lastPrinted>
  <dcterms:created xsi:type="dcterms:W3CDTF">2002-09-24T20:10:28Z</dcterms:created>
  <dcterms:modified xsi:type="dcterms:W3CDTF">2017-06-22T19:58:52Z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