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pen.sharepoint.com/Contabilidad/ESTADOS FINANCIEROS/Estados Financieros 2025/Pagina Web/9-Septiembre/"/>
    </mc:Choice>
  </mc:AlternateContent>
  <xr:revisionPtr revIDLastSave="193" documentId="8_{78BC75D9-EE8A-476A-8CD7-74664FC82211}" xr6:coauthVersionLast="47" xr6:coauthVersionMax="47" xr10:uidLastSave="{D59CBA73-EB47-4C77-AAF5-C57756BC51F4}"/>
  <bookViews>
    <workbookView xWindow="-120" yWindow="-120" windowWidth="29040" windowHeight="15720" xr2:uid="{686F50F6-8717-43D2-AC3D-4E25BEECAF0E}"/>
  </bookViews>
  <sheets>
    <sheet name="BALANCE GENERAL" sheetId="1" r:id="rId1"/>
  </sheets>
  <externalReferences>
    <externalReference r:id="rId2"/>
    <externalReference r:id="rId3"/>
    <externalReference r:id="rId4"/>
  </externalReferences>
  <definedNames>
    <definedName name="_xlnm.Print_Area" localSheetId="0">'BALANCE GENERAL'!$A$1:$D$254</definedName>
    <definedName name="_xlnm.Print_Titles" localSheetId="0">'BALANCE GENERAL'!$64:$64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8" i="1" l="1"/>
  <c r="G17" i="1"/>
  <c r="B238" i="1" l="1"/>
  <c r="B229" i="1"/>
  <c r="B220" i="1"/>
  <c r="B143" i="1"/>
  <c r="G10" i="1"/>
  <c r="G11" i="1"/>
  <c r="G12" i="1" l="1"/>
  <c r="G14" i="1" s="1"/>
  <c r="C40" i="1" l="1"/>
  <c r="D118" i="1" l="1"/>
  <c r="D40" i="1"/>
  <c r="D252" i="1" l="1"/>
  <c r="D229" i="1"/>
  <c r="D220" i="1"/>
  <c r="D143" i="1"/>
  <c r="D126" i="1"/>
  <c r="B118" i="1"/>
  <c r="B252" i="1"/>
  <c r="D238" i="1"/>
  <c r="D205" i="1"/>
  <c r="B205" i="1"/>
  <c r="D194" i="1"/>
  <c r="D196" i="1" s="1"/>
  <c r="B194" i="1"/>
  <c r="B196" i="1" s="1"/>
  <c r="D185" i="1"/>
  <c r="D187" i="1" s="1"/>
  <c r="B185" i="1"/>
  <c r="B187" i="1" s="1"/>
  <c r="D159" i="1"/>
  <c r="B159" i="1"/>
  <c r="D152" i="1"/>
  <c r="B152" i="1"/>
  <c r="D96" i="1"/>
  <c r="B96" i="1"/>
  <c r="B78" i="1"/>
  <c r="C14" i="1" l="1"/>
  <c r="D14" i="1"/>
  <c r="C20" i="1"/>
  <c r="D20" i="1"/>
  <c r="C30" i="1"/>
  <c r="D30" i="1"/>
  <c r="C39" i="1"/>
  <c r="D41" i="1"/>
  <c r="D43" i="1" l="1"/>
  <c r="D22" i="1"/>
  <c r="C41" i="1"/>
  <c r="C43" i="1" s="1"/>
  <c r="C22" i="1"/>
  <c r="E42" i="1" l="1"/>
  <c r="E43" i="1"/>
</calcChain>
</file>

<file path=xl/sharedStrings.xml><?xml version="1.0" encoding="utf-8"?>
<sst xmlns="http://schemas.openxmlformats.org/spreadsheetml/2006/main" count="210" uniqueCount="189">
  <si>
    <t>Resultado del Período</t>
  </si>
  <si>
    <t>ACTIVOS</t>
  </si>
  <si>
    <t>BALANCE GENERAL</t>
  </si>
  <si>
    <t xml:space="preserve">                           Página 1</t>
  </si>
  <si>
    <t>ESTADOS FINANCIEROS</t>
  </si>
  <si>
    <t>Superintendente de Pensiones</t>
  </si>
  <si>
    <t>Contralora</t>
  </si>
  <si>
    <t xml:space="preserve"> Encargado de Contabilidad</t>
  </si>
  <si>
    <t xml:space="preserve">Francisco A. Torres </t>
  </si>
  <si>
    <t xml:space="preserve">    Monica Peña Medina      </t>
  </si>
  <si>
    <t xml:space="preserve"> Johnson Moreno Cruz</t>
  </si>
  <si>
    <t>Firma:</t>
  </si>
  <si>
    <t>TOTAL PASIVOS Y PATRIMONIO</t>
  </si>
  <si>
    <t>TOTAL PATRIMONIO</t>
  </si>
  <si>
    <t>Resultado de Períodos Anteriores</t>
  </si>
  <si>
    <t>Reservas de Capital</t>
  </si>
  <si>
    <t>Otros Ajustes de años Anteriores</t>
  </si>
  <si>
    <t>PATRIMONIO</t>
  </si>
  <si>
    <t>TOTAL PASIVOS NO CORRIENTES</t>
  </si>
  <si>
    <t>Pasivos no Corrientes</t>
  </si>
  <si>
    <t>PASIVOS NO CORRIENTES</t>
  </si>
  <si>
    <t>TOTAL PASIVOS CORRIENTES</t>
  </si>
  <si>
    <t>NOTA 11</t>
  </si>
  <si>
    <t>Otras Cuentas por Pagar</t>
  </si>
  <si>
    <t>NOTA 10</t>
  </si>
  <si>
    <t>Cuentas por Pagar</t>
  </si>
  <si>
    <t>NOTA 9</t>
  </si>
  <si>
    <t>Deducciones y Retenciones por Pagar</t>
  </si>
  <si>
    <t>PASIVOS CORRIENTES</t>
  </si>
  <si>
    <t>PASIVOS Y PATRIMONIO</t>
  </si>
  <si>
    <t>TOTAL ACTIVOS</t>
  </si>
  <si>
    <t>TOTAL ACTIVOS  NO CORRIENTES</t>
  </si>
  <si>
    <t>NOTA 8</t>
  </si>
  <si>
    <t>Otros Activos no Corrientes</t>
  </si>
  <si>
    <t>NOTA 7</t>
  </si>
  <si>
    <t>Bienes Intangibles</t>
  </si>
  <si>
    <t>NOTA 6</t>
  </si>
  <si>
    <t>Bienes de Uso Neto</t>
  </si>
  <si>
    <t>ACTIVOS NO CORRIENTES</t>
  </si>
  <si>
    <t>TOTAL ACTIVOS CORRIENTES</t>
  </si>
  <si>
    <t>NOTA 5</t>
  </si>
  <si>
    <t>Otros Activos</t>
  </si>
  <si>
    <t>NOTA 4</t>
  </si>
  <si>
    <t>Inventario de Consumo</t>
  </si>
  <si>
    <t>NOTA 3</t>
  </si>
  <si>
    <t>Cuentas y Documentos por Cobrar</t>
  </si>
  <si>
    <t>NOTA 2.3.2</t>
  </si>
  <si>
    <t>Inversiones Financieras a Corto Plazo</t>
  </si>
  <si>
    <t>NOTA 2</t>
  </si>
  <si>
    <t>Efectivo y Equivalente de Efectivo</t>
  </si>
  <si>
    <t>ACTIVOS CORRIENTES</t>
  </si>
  <si>
    <t>NOTAS</t>
  </si>
  <si>
    <t>Nota 2 Efectivo y Equivalente de Efectivo</t>
  </si>
  <si>
    <t>Descripción</t>
  </si>
  <si>
    <t>Caja Chica</t>
  </si>
  <si>
    <t>Cuenta Corriente Regular</t>
  </si>
  <si>
    <t>Cuenta Corriente Operaciones</t>
  </si>
  <si>
    <t>Cuenta Corriente Nómina</t>
  </si>
  <si>
    <t>Cuenta Corriente Inversiones JMMB</t>
  </si>
  <si>
    <t>Cuenta Corriente CCRyLI*</t>
  </si>
  <si>
    <t>Total Disponible en Caja y Bancos</t>
  </si>
  <si>
    <t>Nota 2.2 Cuentas en Moneda Extranjera</t>
  </si>
  <si>
    <t>Cuenta de Ahorros en Dólares</t>
  </si>
  <si>
    <t xml:space="preserve">Nota 2.3 Inversiones Financieras a Corto Plazo </t>
  </si>
  <si>
    <t>Banco de Reservas</t>
  </si>
  <si>
    <t>JMMB Bank, S.A</t>
  </si>
  <si>
    <t>Total Disponible en Inversiones</t>
  </si>
  <si>
    <t>Nota 3 Cuentas y Documentos por Cobrar</t>
  </si>
  <si>
    <t>Nota 3.1 Cuentas por Cobrar Empleados y Funcionarios</t>
  </si>
  <si>
    <t>Mónica Peña (Seguro Complementario)</t>
  </si>
  <si>
    <t xml:space="preserve">Total Cuentas por Cobrar Empleados y Funcionarios                                               </t>
  </si>
  <si>
    <t>Nota 3.2 Otras Cuentas por Cobrar</t>
  </si>
  <si>
    <t xml:space="preserve">Dirección General de Impuestos Interno (DGII)  </t>
  </si>
  <si>
    <t xml:space="preserve">Total Otras Cuentas por Cobrar                                               </t>
  </si>
  <si>
    <t>Nota 3.3 Anticipos a Proveedores</t>
  </si>
  <si>
    <t>Compañía Armenteros de Const. Civiles, SRL</t>
  </si>
  <si>
    <t>Dominican Risk &amp; Compliance SRL</t>
  </si>
  <si>
    <t>Gat Office, SRL</t>
  </si>
  <si>
    <t>AGEP Soluciones de ingeniería, SRL</t>
  </si>
  <si>
    <t>Angel Daniel Mendoza</t>
  </si>
  <si>
    <t>Educology Hub, SRL</t>
  </si>
  <si>
    <t>Total Anticipos a Proveedores</t>
  </si>
  <si>
    <t>Nota 4 Inventarios de Consumo</t>
  </si>
  <si>
    <t>Inventario de Materiales de Oficina</t>
  </si>
  <si>
    <t>Inventario de Materiales Diversos</t>
  </si>
  <si>
    <t>Total Inventarios de Consumo</t>
  </si>
  <si>
    <t xml:space="preserve"> </t>
  </si>
  <si>
    <t>Nota 5 Otros Activos</t>
  </si>
  <si>
    <t>Seguros Pagados por Adelantado</t>
  </si>
  <si>
    <t>Cuotas Internacionales</t>
  </si>
  <si>
    <t>Total de Gastos Pagados por Adelantados</t>
  </si>
  <si>
    <t>Nota 6: Bienes de Uso (Activos No Financieros)</t>
  </si>
  <si>
    <t>Terreno</t>
  </si>
  <si>
    <t>Edificio</t>
  </si>
  <si>
    <t>Mobiliario y Equipos de Oficina</t>
  </si>
  <si>
    <t>Electrodomesticos</t>
  </si>
  <si>
    <t>Equipos de Transporte</t>
  </si>
  <si>
    <t>Equipos de Cómputos</t>
  </si>
  <si>
    <t>Equipos de Seguridad Militar</t>
  </si>
  <si>
    <t>Equipos Varios</t>
  </si>
  <si>
    <t>Otros Equipos de Transporte</t>
  </si>
  <si>
    <t>Sistema de aire acondicionado</t>
  </si>
  <si>
    <t>Camara Fotograficas y de Video</t>
  </si>
  <si>
    <t>Equipos y Aparatos Audiovisuales</t>
  </si>
  <si>
    <t>Maquinas-Herramienta</t>
  </si>
  <si>
    <t>Equipo de Tracción</t>
  </si>
  <si>
    <t>Equipo de Generación Eléctrica, Aparatos y A.</t>
  </si>
  <si>
    <t>Equipos de Televisión</t>
  </si>
  <si>
    <t>Equipos Médicos y de Laboratorio</t>
  </si>
  <si>
    <t>Centrales y Aparatos Telefónicos</t>
  </si>
  <si>
    <t>Receptoras de Radio</t>
  </si>
  <si>
    <t>Equipos de Comunicación y Señalamiento</t>
  </si>
  <si>
    <t>Total Bienes de Uso</t>
  </si>
  <si>
    <t>Menos Depreciación Acumulada</t>
  </si>
  <si>
    <t>Total menos Depreciación</t>
  </si>
  <si>
    <t>Nota 7 Bienes Intangibles</t>
  </si>
  <si>
    <t>Programas de Computación</t>
  </si>
  <si>
    <t>Licencias de Cómputos</t>
  </si>
  <si>
    <t>Total Bienes Intangibles</t>
  </si>
  <si>
    <t xml:space="preserve">Menos Deprec. Acum. de Bienes Intangibles  </t>
  </si>
  <si>
    <t>Nota 8 Otros Activos no Corrientes</t>
  </si>
  <si>
    <t>Obras Construcciones y Mejoras en Proceso</t>
  </si>
  <si>
    <t>Obras para Edificaciones no Residenciales</t>
  </si>
  <si>
    <t>Obras de Arte</t>
  </si>
  <si>
    <t>Total Otros Activos</t>
  </si>
  <si>
    <t>PASIVOS</t>
  </si>
  <si>
    <t>Nota 9 Deducciones y Retenciones por Pagar</t>
  </si>
  <si>
    <t>Retención 10% por Honorarios</t>
  </si>
  <si>
    <t>Retención 5% Adquisición de Bienes y Servicios</t>
  </si>
  <si>
    <t>Retención Impuestos Sobre la Renta</t>
  </si>
  <si>
    <t>Retención 30% del 100% ITBIS</t>
  </si>
  <si>
    <t>Retención ITBIS</t>
  </si>
  <si>
    <t>Total Deducciones y Retenciones por Pagar</t>
  </si>
  <si>
    <t xml:space="preserve">Nota 10 Cuentas por Pagar </t>
  </si>
  <si>
    <t>Proveedores Locales</t>
  </si>
  <si>
    <t>Servicio por pagar</t>
  </si>
  <si>
    <t>Otros Proveedores Directos por Pagar</t>
  </si>
  <si>
    <t>Total Cuentas por Pagar</t>
  </si>
  <si>
    <t>Nota 11 Otras Cuentas por Pagar</t>
  </si>
  <si>
    <t>Provisión para Regalía Pascual</t>
  </si>
  <si>
    <t xml:space="preserve">Provisión para Bono Navideño                                                        </t>
  </si>
  <si>
    <t>Provisión para Prestaciones Económicas</t>
  </si>
  <si>
    <t>Fondos de Terceros CCRyLI</t>
  </si>
  <si>
    <t xml:space="preserve">Total de Otras Cuentas por Pagar </t>
  </si>
  <si>
    <t xml:space="preserve">PATRIMONIO </t>
  </si>
  <si>
    <t>Nota 12 Resultados de Periodos Anteriores</t>
  </si>
  <si>
    <t>CONCEPTO</t>
  </si>
  <si>
    <t>Reserva de Capital*</t>
  </si>
  <si>
    <t>Resultados de Períodos Anteriores</t>
  </si>
  <si>
    <t>Total de Patrimonio</t>
  </si>
  <si>
    <t>Clemencia Garcia (Gastos Educativos)</t>
  </si>
  <si>
    <t>Edgar Humberto Velandia</t>
  </si>
  <si>
    <t>Magri Disigns &amp; Architectual Plans, SRL</t>
  </si>
  <si>
    <t>Aenor Dominicana, SRL</t>
  </si>
  <si>
    <t>Aporte Voluntario al Seg. De Pensiones</t>
  </si>
  <si>
    <t>SUPERINTENDENCIA DE PENSIONES
BALANCE GENERAL
 AL 30  DE SEPTIEMBRE 2025 Y 2024
Valores RD$</t>
  </si>
  <si>
    <t>SUPERINTENDENCIA DE PENSIONES
NOTA A LOS ESTADOS FINANCIEROS
 AL 30 DE SEPTIEMBRE 2025 Y 2024
Valores RD$</t>
  </si>
  <si>
    <t>US$89,043.95/59.93</t>
  </si>
  <si>
    <t>RD$5,365,072.31</t>
  </si>
  <si>
    <t xml:space="preserve">Rhoden de León </t>
  </si>
  <si>
    <t>Berioska Sánchez</t>
  </si>
  <si>
    <t>Jenniffer Rubio</t>
  </si>
  <si>
    <t>Federico Valera</t>
  </si>
  <si>
    <t>Monica Peña</t>
  </si>
  <si>
    <t>Juan David Guerrero</t>
  </si>
  <si>
    <t>Carlos Martes</t>
  </si>
  <si>
    <t>Leybi Flores</t>
  </si>
  <si>
    <t>Franki Trinidad</t>
  </si>
  <si>
    <t>Luis E. Suarez</t>
  </si>
  <si>
    <t>Carolina Sánchez</t>
  </si>
  <si>
    <t>US$87,275.68/62.78</t>
  </si>
  <si>
    <t>Soluciones de Tecnología Guerrero Peña, SRL</t>
  </si>
  <si>
    <t xml:space="preserve">Retención 27% Pagos al Exterior </t>
  </si>
  <si>
    <t xml:space="preserve">Al 30 de Septiembre de los años 2025 y 2024, el efectivo disponible en Caja y en las Cuentas Bancarias del Banco de Reservas de la República Dominicana está conformado por las siguientes cuentas: </t>
  </si>
  <si>
    <t>Al 30 de Septiembre de los años 2025 y 2024, los valores en moneda extranjera depositados en el Banco  de Reservas de la República Dominicana consisten en:</t>
  </si>
  <si>
    <t>Al 30 de Septiembre de los años 2025 y 2024, los saldos de las Inversiones Financieras se componen de:</t>
  </si>
  <si>
    <t>Al 30 de Septiembre de los años 2025 y 2024, este rubro está representado por Cuentas por Cobrar Empleados y Funsionarios,  Otras Cuentas por Cobrar, y Anticipos a Proveedores.</t>
  </si>
  <si>
    <t>Al 30 de Septiembre de los años 2025 y 2024, este rubro está compuesto como sigue:</t>
  </si>
  <si>
    <t xml:space="preserve">Al 30 de Septiembre 2025 esta partida no presenta balance , mientras que para el mismo periodo del año 2024 presenta un balance de RD$239,299.38, esta partida está conformada por lo siguiente: :
</t>
  </si>
  <si>
    <t>Al 30 de Septiembre 2025 esta partidad presenta un balance de $ 5,937,378.07, mientras que para el mismo periodo del año 2024 este  presenta un balance $1,606,193.42, según detalles siguientes :</t>
  </si>
  <si>
    <t>Al 30 de Septiembre de los años 2025 y 2024, esta cuenta se compone de:</t>
  </si>
  <si>
    <t>Al 30 de Septiembre de los años 2025 y 2024, los balances de las cuentas de Activos no Financieros consisten en:</t>
  </si>
  <si>
    <t>Al 30 de Septiembre de los años 2025 y 2024, estas partidas presentan los siguientes rubros:</t>
  </si>
  <si>
    <t>Al 30 de Septiembrede los años 2025 y 2024, las deducciones y retenciones por pagar se muestran en el siguiente detalle:</t>
  </si>
  <si>
    <t>Al 30 de Septiembre de los años 2025 y 2024, el total de Cuentas por Pagar se muestra en el siguiente detalle:</t>
  </si>
  <si>
    <t>Al 30 de Septiembre de los años 2025 y 2024, las Otras Cuentas por Pagar se componen de:</t>
  </si>
  <si>
    <t xml:space="preserve">Al 30 de Septiembre de los años 2025 y 2024, el patrimonio se compone de: </t>
  </si>
  <si>
    <t>Al 30 de Septiembre de los años 2025 y 2024, los bienes intangibles se componen de:</t>
  </si>
  <si>
    <t>Los valores existentes en dólares norteamericanos fueron valuados al tipo de cambio comprador al último día del mes a razón de RD$62.78 y RD$59.93  por cada dólar Estadounidense (US$).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</si>
</sst>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P_t_s_-;\-* #,##0.00\ _P_t_s_-;_-* &quot;-&quot;??\ _P_t_s_-;_-@_-"/>
    <numFmt numFmtId="165" formatCode="#,##0.00_ ;\-#,##0.00\ "/>
  </numFmts>
  <fonts count="19"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name val="Abadi Extra Light"/>
      <family val="2"/>
    </font>
    <font>
      <sz val="12"/>
      <name val="Abadi Extra Light"/>
      <family val="2"/>
    </font>
    <font>
      <b/>
      <sz val="12"/>
      <name val="Abadi Extra Light"/>
      <family val="2"/>
    </font>
    <font>
      <b/>
      <i/>
      <sz val="12"/>
      <name val="Abadi Extra Light"/>
      <family val="2"/>
    </font>
    <font>
      <sz val="11"/>
      <color theme="1"/>
      <name val="Times New Roman"/>
      <family val="1"/>
    </font>
    <font>
      <sz val="11"/>
      <color theme="1"/>
      <name val="Abadi Extra Light"/>
      <family val="2"/>
    </font>
    <font>
      <b/>
      <sz val="11"/>
      <color theme="1"/>
      <name val="Abadi Extra Light"/>
      <family val="2"/>
    </font>
    <font>
      <sz val="12"/>
      <color theme="1"/>
      <name val="Abadi Extra Light"/>
      <family val="2"/>
    </font>
    <font>
      <b/>
      <sz val="12"/>
      <color theme="1"/>
      <name val="Abadi Extra Light"/>
      <family val="2"/>
    </font>
    <font>
      <b/>
      <sz val="11"/>
      <name val="Times New Roman"/>
      <family val="1"/>
    </font>
    <font>
      <b/>
      <i/>
      <sz val="11"/>
      <name val="Abadi Extra Light"/>
      <family val="2"/>
    </font>
    <font>
      <b/>
      <sz val="8"/>
      <name val="Abadi Extra Light"/>
      <family val="2"/>
    </font>
    <font>
      <b/>
      <u/>
      <sz val="8"/>
      <name val="Abadi Extra Light"/>
      <family val="2"/>
    </font>
    <font>
      <b/>
      <i/>
      <sz val="12"/>
      <color rgb="FF000000"/>
      <name val="Abadi Extra Light"/>
      <family val="2"/>
    </font>
    <font>
      <b/>
      <i/>
      <u val="double"/>
      <sz val="12"/>
      <color rgb="FF000000"/>
      <name val="Abadi Extra Light"/>
      <family val="2"/>
    </font>
    <font>
      <b/>
      <sz val="10"/>
      <name val="Abadi Extra Light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/>
  </cellStyleXfs>
  <cellXfs count="92">
    <xf numFmtId="0" fontId="0" fillId="0" borderId="0" xfId="0"/>
    <xf numFmtId="0" fontId="2" fillId="0" borderId="0" xfId="0" applyFont="1"/>
    <xf numFmtId="2" fontId="2" fillId="0" borderId="0" xfId="0" applyNumberFormat="1" applyFont="1"/>
    <xf numFmtId="4" fontId="1" fillId="0" borderId="0" xfId="1" applyNumberFormat="1" applyAlignment="1">
      <alignment horizontal="right"/>
    </xf>
    <xf numFmtId="164" fontId="1" fillId="0" borderId="0" xfId="1"/>
    <xf numFmtId="0" fontId="3" fillId="0" borderId="0" xfId="0" applyFont="1"/>
    <xf numFmtId="4" fontId="4" fillId="0" borderId="0" xfId="0" applyNumberFormat="1" applyFont="1"/>
    <xf numFmtId="0" fontId="4" fillId="0" borderId="0" xfId="0" applyFont="1"/>
    <xf numFmtId="43" fontId="4" fillId="0" borderId="2" xfId="0" applyNumberFormat="1" applyFont="1" applyBorder="1"/>
    <xf numFmtId="164" fontId="2" fillId="0" borderId="0" xfId="1" applyFont="1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43" fontId="7" fillId="0" borderId="0" xfId="1" applyNumberFormat="1" applyFont="1"/>
    <xf numFmtId="0" fontId="7" fillId="0" borderId="0" xfId="0" applyFont="1" applyAlignment="1">
      <alignment horizontal="center"/>
    </xf>
    <xf numFmtId="0" fontId="4" fillId="0" borderId="4" xfId="0" applyFont="1" applyBorder="1"/>
    <xf numFmtId="0" fontId="12" fillId="0" borderId="0" xfId="0" applyFont="1"/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left" indent="3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" fontId="2" fillId="0" borderId="0" xfId="0" applyNumberFormat="1" applyFont="1"/>
    <xf numFmtId="4" fontId="5" fillId="0" borderId="0" xfId="0" applyNumberFormat="1" applyFont="1" applyAlignment="1">
      <alignment horizontal="center"/>
    </xf>
    <xf numFmtId="164" fontId="4" fillId="0" borderId="0" xfId="1" applyFont="1"/>
    <xf numFmtId="4" fontId="5" fillId="0" borderId="1" xfId="0" applyNumberFormat="1" applyFont="1" applyBorder="1" applyAlignment="1">
      <alignment horizontal="right"/>
    </xf>
    <xf numFmtId="0" fontId="5" fillId="0" borderId="0" xfId="0" applyFont="1"/>
    <xf numFmtId="4" fontId="5" fillId="0" borderId="0" xfId="0" applyNumberFormat="1" applyFont="1" applyAlignment="1">
      <alignment horizontal="right"/>
    </xf>
    <xf numFmtId="39" fontId="2" fillId="0" borderId="0" xfId="0" applyNumberFormat="1" applyFont="1"/>
    <xf numFmtId="4" fontId="4" fillId="0" borderId="2" xfId="1" applyNumberFormat="1" applyFont="1" applyBorder="1"/>
    <xf numFmtId="4" fontId="4" fillId="0" borderId="0" xfId="1" applyNumberFormat="1" applyFont="1"/>
    <xf numFmtId="43" fontId="4" fillId="0" borderId="0" xfId="0" applyNumberFormat="1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4" fontId="5" fillId="0" borderId="2" xfId="0" applyNumberFormat="1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4" fontId="4" fillId="0" borderId="2" xfId="1" applyNumberFormat="1" applyFont="1" applyBorder="1" applyAlignment="1">
      <alignment horizontal="right"/>
    </xf>
    <xf numFmtId="4" fontId="4" fillId="0" borderId="0" xfId="1" applyNumberFormat="1" applyFont="1" applyAlignment="1">
      <alignment horizontal="right"/>
    </xf>
    <xf numFmtId="4" fontId="4" fillId="0" borderId="2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4" fillId="4" borderId="0" xfId="0" applyFont="1" applyFill="1"/>
    <xf numFmtId="4" fontId="4" fillId="4" borderId="0" xfId="0" applyNumberFormat="1" applyFont="1" applyFill="1"/>
    <xf numFmtId="0" fontId="5" fillId="4" borderId="0" xfId="0" applyFont="1" applyFill="1"/>
    <xf numFmtId="0" fontId="5" fillId="4" borderId="0" xfId="0" applyFont="1" applyFill="1" applyAlignment="1">
      <alignment horizontal="left"/>
    </xf>
    <xf numFmtId="0" fontId="4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right"/>
    </xf>
    <xf numFmtId="4" fontId="4" fillId="4" borderId="2" xfId="0" applyNumberFormat="1" applyFont="1" applyFill="1" applyBorder="1"/>
    <xf numFmtId="4" fontId="5" fillId="4" borderId="1" xfId="0" applyNumberFormat="1" applyFont="1" applyFill="1" applyBorder="1"/>
    <xf numFmtId="4" fontId="5" fillId="4" borderId="0" xfId="0" applyNumberFormat="1" applyFont="1" applyFill="1"/>
    <xf numFmtId="4" fontId="4" fillId="4" borderId="2" xfId="1" applyNumberFormat="1" applyFont="1" applyFill="1" applyBorder="1" applyAlignment="1">
      <alignment horizontal="right"/>
    </xf>
    <xf numFmtId="164" fontId="4" fillId="4" borderId="0" xfId="1" applyFont="1" applyFill="1"/>
    <xf numFmtId="4" fontId="4" fillId="4" borderId="2" xfId="1" applyNumberFormat="1" applyFont="1" applyFill="1" applyBorder="1" applyAlignment="1">
      <alignment horizontal="center"/>
    </xf>
    <xf numFmtId="4" fontId="5" fillId="4" borderId="1" xfId="1" applyNumberFormat="1" applyFont="1" applyFill="1" applyBorder="1" applyAlignment="1">
      <alignment horizontal="right"/>
    </xf>
    <xf numFmtId="164" fontId="5" fillId="4" borderId="0" xfId="1" applyFont="1" applyFill="1"/>
    <xf numFmtId="4" fontId="5" fillId="4" borderId="1" xfId="1" applyNumberFormat="1" applyFont="1" applyFill="1" applyBorder="1" applyAlignment="1">
      <alignment horizontal="center"/>
    </xf>
    <xf numFmtId="4" fontId="4" fillId="4" borderId="0" xfId="1" applyNumberFormat="1" applyFont="1" applyFill="1"/>
    <xf numFmtId="0" fontId="4" fillId="4" borderId="0" xfId="0" applyFont="1" applyFill="1" applyAlignment="1">
      <alignment horizontal="left"/>
    </xf>
    <xf numFmtId="4" fontId="4" fillId="4" borderId="2" xfId="1" applyNumberFormat="1" applyFont="1" applyFill="1" applyBorder="1"/>
    <xf numFmtId="165" fontId="4" fillId="4" borderId="0" xfId="1" applyNumberFormat="1" applyFont="1" applyFill="1"/>
    <xf numFmtId="4" fontId="5" fillId="4" borderId="1" xfId="1" applyNumberFormat="1" applyFont="1" applyFill="1" applyBorder="1"/>
    <xf numFmtId="4" fontId="4" fillId="4" borderId="0" xfId="0" applyNumberFormat="1" applyFont="1" applyFill="1" applyAlignment="1">
      <alignment horizontal="left"/>
    </xf>
    <xf numFmtId="0" fontId="6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4" fontId="17" fillId="0" borderId="0" xfId="0" applyNumberFormat="1" applyFont="1" applyAlignment="1">
      <alignment horizontal="right" vertical="center"/>
    </xf>
    <xf numFmtId="4" fontId="5" fillId="0" borderId="1" xfId="1" applyNumberFormat="1" applyFont="1" applyBorder="1"/>
    <xf numFmtId="4" fontId="5" fillId="0" borderId="0" xfId="1" applyNumberFormat="1" applyFont="1"/>
    <xf numFmtId="0" fontId="17" fillId="0" borderId="0" xfId="0" applyFont="1" applyAlignment="1">
      <alignment horizontal="right" vertical="center"/>
    </xf>
    <xf numFmtId="4" fontId="18" fillId="0" borderId="0" xfId="0" applyNumberFormat="1" applyFont="1"/>
    <xf numFmtId="165" fontId="5" fillId="4" borderId="0" xfId="1" applyNumberFormat="1" applyFont="1" applyFill="1"/>
    <xf numFmtId="4" fontId="5" fillId="4" borderId="0" xfId="0" applyNumberFormat="1" applyFont="1" applyFill="1" applyAlignment="1">
      <alignment horizontal="left"/>
    </xf>
    <xf numFmtId="4" fontId="4" fillId="4" borderId="0" xfId="0" applyNumberFormat="1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5" fillId="4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 applyAlignment="1">
      <alignment horizontal="left" wrapText="1"/>
    </xf>
    <xf numFmtId="0" fontId="5" fillId="3" borderId="6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5" fillId="3" borderId="8" xfId="0" applyFont="1" applyFill="1" applyBorder="1" applyAlignment="1">
      <alignment horizontal="center" wrapText="1"/>
    </xf>
    <xf numFmtId="0" fontId="5" fillId="4" borderId="0" xfId="0" applyFont="1" applyFill="1" applyAlignment="1">
      <alignment horizontal="center"/>
    </xf>
    <xf numFmtId="43" fontId="11" fillId="0" borderId="3" xfId="1" applyNumberFormat="1" applyFont="1" applyBorder="1" applyAlignment="1">
      <alignment horizontal="left"/>
    </xf>
    <xf numFmtId="43" fontId="11" fillId="0" borderId="0" xfId="1" applyNumberFormat="1" applyFont="1" applyAlignment="1">
      <alignment horizontal="left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2686050</xdr:colOff>
      <xdr:row>28</xdr:row>
      <xdr:rowOff>66675</xdr:rowOff>
    </xdr:from>
    <xdr:ext cx="76200" cy="198101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F6428D3-8BA3-4CAE-A96C-3951159F3AC4}"/>
            </a:ext>
          </a:extLst>
        </xdr:cNvPr>
        <xdr:cNvSpPr txBox="1">
          <a:spLocks noChangeArrowheads="1"/>
        </xdr:cNvSpPr>
      </xdr:nvSpPr>
      <xdr:spPr bwMode="auto">
        <a:xfrm>
          <a:off x="609600" y="4600575"/>
          <a:ext cx="76200" cy="1981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266507</xdr:colOff>
      <xdr:row>0</xdr:row>
      <xdr:rowOff>314614</xdr:rowOff>
    </xdr:from>
    <xdr:ext cx="1710055" cy="603250"/>
    <xdr:pic>
      <xdr:nvPicPr>
        <xdr:cNvPr id="3" name="Graphic 30">
          <a:extLst>
            <a:ext uri="{FF2B5EF4-FFF2-40B4-BE49-F238E27FC236}">
              <a16:creationId xmlns:a16="http://schemas.microsoft.com/office/drawing/2014/main" id="{A914E5D4-8E79-4FA9-A440-4F9505A68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507" y="162214"/>
          <a:ext cx="1710055" cy="60325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338666</xdr:colOff>
      <xdr:row>63</xdr:row>
      <xdr:rowOff>158750</xdr:rowOff>
    </xdr:from>
    <xdr:to>
      <xdr:col>0</xdr:col>
      <xdr:colOff>2048721</xdr:colOff>
      <xdr:row>63</xdr:row>
      <xdr:rowOff>665191</xdr:rowOff>
    </xdr:to>
    <xdr:pic>
      <xdr:nvPicPr>
        <xdr:cNvPr id="4" name="Graphic 30">
          <a:extLst>
            <a:ext uri="{FF2B5EF4-FFF2-40B4-BE49-F238E27FC236}">
              <a16:creationId xmlns:a16="http://schemas.microsoft.com/office/drawing/2014/main" id="{E82D6BAF-595E-4250-A175-57984DDB5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6" y="12474575"/>
          <a:ext cx="1710055" cy="4527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ipen.sharepoint.com/Contabilidad/ESTADOS%20FINANCIEROS/Estados%20Financieros%202025/Estados%20Financieros%202025/3-%20Estado%20de%20Flujo%20de%20Septiembre%202025.xlsx" TargetMode="External"/><Relationship Id="rId1" Type="http://schemas.openxmlformats.org/officeDocument/2006/relationships/externalLinkPath" Target="3-%20Estado%20de%20Flujo%20de%20Septiembre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ipen.sharepoint.com/Contabilidad/ESTADOS%20FINANCIEROS/Estados%20Financieros%202025/1-Enero/Estado%20de%20Comprobacion%20Enero%202025%20Nuevo.xls" TargetMode="External"/><Relationship Id="rId1" Type="http://schemas.openxmlformats.org/officeDocument/2006/relationships/externalLinkPath" Target="/Contabilidad/ESTADOS%20FINANCIEROS/Estados%20Financieros%202025/1-Enero/Estado%20de%20Comprobacion%20Enero%202025%20Nuevo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ipen.sharepoint.com/Contabilidad/ESTADOS%20FINANCIEROS/Estados%20Financieros%202025/Estados%20Financieros%202025/2-Estado%20de%20Result.%20Septiembre%202025.xlsx" TargetMode="External"/><Relationship Id="rId1" Type="http://schemas.openxmlformats.org/officeDocument/2006/relationships/externalLinkPath" Target="2-Estado%20de%20Result.%20Septiem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LUJO DE EFECTIVO"/>
    </sheetNames>
    <sheetDataSet>
      <sheetData sheetId="0">
        <row r="39">
          <cell r="F39">
            <v>212077039.21000001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"/>
    </sheetNames>
    <sheetDataSet>
      <sheetData sheetId="0" refreshError="1">
        <row r="20">
          <cell r="G20">
            <v>154012156.97000003</v>
          </cell>
        </row>
        <row r="132">
          <cell r="F132">
            <v>303195849.19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 DE RESULTADOS"/>
    </sheetNames>
    <sheetDataSet>
      <sheetData sheetId="0">
        <row r="28">
          <cell r="C28">
            <v>38817918.390000008</v>
          </cell>
          <cell r="E28">
            <v>63549449.550000034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35194-54AA-4C63-A76E-40E98218496C}">
  <sheetPr>
    <tabColor indexed="48"/>
  </sheetPr>
  <dimension ref="A1:O253"/>
  <sheetViews>
    <sheetView tabSelected="1" topLeftCell="A51" zoomScale="110" zoomScaleNormal="110" workbookViewId="0">
      <selection activeCell="G64" sqref="G64"/>
    </sheetView>
  </sheetViews>
  <sheetFormatPr baseColWidth="10" defaultColWidth="9.140625" defaultRowHeight="14.25"/>
  <cols>
    <col min="1" max="1" width="39.85546875" style="1" customWidth="1"/>
    <col min="2" max="2" width="23.7109375" style="1" customWidth="1"/>
    <col min="3" max="3" width="19.28515625" style="1" bestFit="1" customWidth="1"/>
    <col min="4" max="4" width="30.7109375" style="1" customWidth="1"/>
    <col min="5" max="5" width="27.7109375" style="1" customWidth="1"/>
    <col min="6" max="6" width="9.140625" style="1"/>
    <col min="7" max="7" width="19.5703125" style="4" bestFit="1" customWidth="1"/>
    <col min="8" max="8" width="10.5703125" style="1" bestFit="1" customWidth="1"/>
    <col min="9" max="9" width="19.5703125" style="1" bestFit="1" customWidth="1"/>
    <col min="10" max="11" width="9.140625" style="1"/>
    <col min="12" max="12" width="17.42578125" style="3" bestFit="1" customWidth="1"/>
    <col min="13" max="13" width="9.140625" style="1"/>
    <col min="14" max="14" width="19.42578125" style="1" bestFit="1" customWidth="1"/>
    <col min="15" max="15" width="14.7109375" style="2" bestFit="1" customWidth="1"/>
    <col min="16" max="16384" width="9.140625" style="1"/>
  </cols>
  <sheetData>
    <row r="1" spans="1:15" ht="66" customHeight="1">
      <c r="A1" s="89" t="s">
        <v>155</v>
      </c>
      <c r="B1" s="89"/>
      <c r="C1" s="89"/>
      <c r="D1" s="89"/>
      <c r="E1" s="47"/>
      <c r="F1" s="43"/>
      <c r="H1" s="43"/>
    </row>
    <row r="2" spans="1:15" ht="15.75">
      <c r="A2" s="45"/>
      <c r="B2" s="45"/>
      <c r="C2" s="45"/>
      <c r="D2" s="45"/>
      <c r="E2" s="45"/>
      <c r="F2" s="43"/>
      <c r="H2" s="43"/>
    </row>
    <row r="3" spans="1:15" ht="16.5" thickBot="1">
      <c r="A3" s="46"/>
      <c r="B3" s="46"/>
      <c r="C3" s="46"/>
      <c r="D3" s="46"/>
      <c r="E3" s="45"/>
      <c r="F3" s="43"/>
      <c r="H3" s="43"/>
    </row>
    <row r="4" spans="1:15" ht="16.5" thickTop="1">
      <c r="A4" s="45"/>
      <c r="B4" s="45"/>
      <c r="C4" s="45"/>
      <c r="D4" s="45"/>
      <c r="E4" s="7"/>
      <c r="F4" s="43"/>
      <c r="H4" s="43"/>
    </row>
    <row r="5" spans="1:15" ht="15.75">
      <c r="A5" s="22"/>
      <c r="B5" s="22"/>
      <c r="C5" s="22"/>
      <c r="D5" s="22"/>
      <c r="E5" s="7"/>
      <c r="F5" s="44"/>
      <c r="H5" s="43"/>
    </row>
    <row r="6" spans="1:15" ht="16.5" thickBot="1">
      <c r="A6" s="23"/>
      <c r="B6" s="28" t="s">
        <v>51</v>
      </c>
      <c r="C6" s="42">
        <v>2025</v>
      </c>
      <c r="D6" s="42">
        <v>2024</v>
      </c>
      <c r="E6" s="7"/>
    </row>
    <row r="7" spans="1:15" ht="15.75">
      <c r="A7" s="28" t="s">
        <v>1</v>
      </c>
      <c r="B7" s="28"/>
      <c r="C7" s="7"/>
      <c r="D7" s="7"/>
      <c r="E7" s="7"/>
    </row>
    <row r="8" spans="1:15" ht="15.75">
      <c r="A8" s="28" t="s">
        <v>50</v>
      </c>
      <c r="B8" s="28"/>
      <c r="C8" s="7"/>
      <c r="D8" s="7"/>
      <c r="E8" s="7"/>
    </row>
    <row r="9" spans="1:15" ht="15">
      <c r="A9" s="7" t="s">
        <v>49</v>
      </c>
      <c r="B9" s="37" t="s">
        <v>48</v>
      </c>
      <c r="C9" s="32">
        <v>127589997.55</v>
      </c>
      <c r="D9" s="32">
        <v>147789768.27000001</v>
      </c>
      <c r="E9" s="7"/>
    </row>
    <row r="10" spans="1:15" ht="15">
      <c r="A10" s="7" t="s">
        <v>47</v>
      </c>
      <c r="B10" s="37" t="s">
        <v>46</v>
      </c>
      <c r="C10" s="32">
        <v>84487041.659999996</v>
      </c>
      <c r="D10" s="32">
        <v>10601186.859999999</v>
      </c>
      <c r="E10" s="7"/>
      <c r="G10" s="4">
        <f>+C9+C10</f>
        <v>212077039.20999998</v>
      </c>
    </row>
    <row r="11" spans="1:15" ht="15">
      <c r="A11" s="7" t="s">
        <v>45</v>
      </c>
      <c r="B11" s="37" t="s">
        <v>44</v>
      </c>
      <c r="C11" s="40">
        <v>5954948.54</v>
      </c>
      <c r="D11" s="40">
        <v>1870534.06</v>
      </c>
      <c r="E11" s="6"/>
      <c r="G11" s="4">
        <f>+'[1]FLUJO DE EFECTIVO'!$F$39</f>
        <v>212077039.21000001</v>
      </c>
    </row>
    <row r="12" spans="1:15" ht="15">
      <c r="A12" s="7" t="s">
        <v>43</v>
      </c>
      <c r="B12" s="37" t="s">
        <v>42</v>
      </c>
      <c r="C12" s="34">
        <v>2299136.73</v>
      </c>
      <c r="D12" s="34">
        <v>1639067.37</v>
      </c>
      <c r="E12" s="7"/>
      <c r="G12" s="4">
        <f>+G10-G11</f>
        <v>0</v>
      </c>
    </row>
    <row r="13" spans="1:15" ht="15">
      <c r="A13" s="7" t="s">
        <v>41</v>
      </c>
      <c r="B13" s="37" t="s">
        <v>40</v>
      </c>
      <c r="C13" s="41">
        <v>2699415.2</v>
      </c>
      <c r="D13" s="41">
        <v>993753.98</v>
      </c>
      <c r="E13" s="7"/>
      <c r="G13" s="4">
        <v>9193665.7200000007</v>
      </c>
      <c r="H13"/>
      <c r="I13" s="4"/>
      <c r="L13" s="1"/>
      <c r="O13" s="1"/>
    </row>
    <row r="14" spans="1:15" ht="15.75">
      <c r="A14" s="28" t="s">
        <v>39</v>
      </c>
      <c r="B14" s="37"/>
      <c r="C14" s="29">
        <f>SUM(C9:C13)</f>
        <v>223030539.67999995</v>
      </c>
      <c r="D14" s="29">
        <f>SUM(D9:D13)</f>
        <v>162894310.53999999</v>
      </c>
      <c r="E14" s="7"/>
      <c r="G14" s="4">
        <f>+G12-G13</f>
        <v>-9193665.7200000007</v>
      </c>
      <c r="H14"/>
      <c r="I14" s="4"/>
      <c r="L14" s="1"/>
      <c r="O14" s="1"/>
    </row>
    <row r="15" spans="1:15" ht="15.75">
      <c r="A15" s="28"/>
      <c r="B15" s="37"/>
      <c r="C15" s="35"/>
      <c r="D15" s="35"/>
      <c r="E15" s="7"/>
      <c r="H15"/>
      <c r="I15" s="4"/>
      <c r="L15" s="1"/>
      <c r="O15" s="1"/>
    </row>
    <row r="16" spans="1:15" ht="15.75">
      <c r="A16" s="28" t="s">
        <v>38</v>
      </c>
      <c r="B16" s="37"/>
      <c r="C16" s="7"/>
      <c r="D16" s="7"/>
      <c r="E16" s="7"/>
      <c r="G16" s="4">
        <v>10601186.859999999</v>
      </c>
      <c r="H16"/>
      <c r="I16" s="4"/>
      <c r="L16" s="1"/>
      <c r="O16" s="1"/>
    </row>
    <row r="17" spans="1:15" ht="15">
      <c r="A17" s="7" t="s">
        <v>37</v>
      </c>
      <c r="B17" s="37" t="s">
        <v>36</v>
      </c>
      <c r="C17" s="32">
        <v>124486861.52999999</v>
      </c>
      <c r="D17" s="32">
        <v>118556190.29000001</v>
      </c>
      <c r="E17" s="7"/>
      <c r="G17" s="4">
        <f>+D9-G16</f>
        <v>137188581.41000003</v>
      </c>
      <c r="I17" s="4"/>
      <c r="L17" s="1"/>
      <c r="O17" s="1"/>
    </row>
    <row r="18" spans="1:15" ht="15">
      <c r="A18" s="7" t="s">
        <v>35</v>
      </c>
      <c r="B18" s="37" t="s">
        <v>34</v>
      </c>
      <c r="C18" s="40">
        <v>2282708.7400000002</v>
      </c>
      <c r="D18" s="40">
        <v>2282708.7400000002</v>
      </c>
      <c r="E18" s="7"/>
      <c r="I18" s="4"/>
      <c r="L18" s="1"/>
      <c r="O18" s="1"/>
    </row>
    <row r="19" spans="1:15" ht="15">
      <c r="A19" s="7" t="s">
        <v>33</v>
      </c>
      <c r="B19" s="37" t="s">
        <v>32</v>
      </c>
      <c r="C19" s="39">
        <v>52720161.18</v>
      </c>
      <c r="D19" s="39">
        <v>35181864.68</v>
      </c>
      <c r="E19" s="7"/>
      <c r="I19" s="4"/>
      <c r="L19" s="1"/>
      <c r="O19" s="1"/>
    </row>
    <row r="20" spans="1:15" ht="15.75">
      <c r="A20" s="28" t="s">
        <v>31</v>
      </c>
      <c r="B20" s="37"/>
      <c r="C20" s="29">
        <f>SUM(C17:C19)</f>
        <v>179489731.44999999</v>
      </c>
      <c r="D20" s="29">
        <f>SUM(D17:D19)</f>
        <v>156020763.71000001</v>
      </c>
      <c r="E20" s="7"/>
      <c r="I20" s="4"/>
      <c r="L20" s="1"/>
      <c r="O20" s="1"/>
    </row>
    <row r="21" spans="1:15" ht="15.75">
      <c r="A21" s="28"/>
      <c r="B21" s="37"/>
      <c r="C21" s="29"/>
      <c r="D21" s="29"/>
      <c r="E21" s="7"/>
      <c r="I21" s="4"/>
      <c r="L21" s="1"/>
      <c r="O21" s="1"/>
    </row>
    <row r="22" spans="1:15" ht="16.5" thickBot="1">
      <c r="A22" s="28" t="s">
        <v>30</v>
      </c>
      <c r="B22" s="37"/>
      <c r="C22" s="27">
        <f>+C14+C20</f>
        <v>402520271.12999994</v>
      </c>
      <c r="D22" s="27">
        <f>+D14+D20</f>
        <v>318915074.25</v>
      </c>
      <c r="E22" s="7"/>
      <c r="H22" s="24"/>
      <c r="I22" s="4"/>
      <c r="L22" s="1"/>
      <c r="O22" s="1"/>
    </row>
    <row r="23" spans="1:15" ht="16.5" thickTop="1">
      <c r="A23" s="28"/>
      <c r="B23" s="37"/>
      <c r="C23" s="7"/>
      <c r="D23" s="7"/>
      <c r="E23" s="7"/>
      <c r="I23" s="4"/>
      <c r="L23" s="1"/>
      <c r="O23" s="1"/>
    </row>
    <row r="24" spans="1:15" ht="15.75">
      <c r="A24" s="28" t="s">
        <v>29</v>
      </c>
      <c r="B24" s="37"/>
      <c r="C24" s="26"/>
      <c r="D24" s="26"/>
      <c r="E24" s="7"/>
      <c r="I24" s="4"/>
      <c r="L24" s="1"/>
      <c r="O24" s="1"/>
    </row>
    <row r="25" spans="1:15" ht="15.75">
      <c r="A25" s="28"/>
      <c r="B25" s="37"/>
      <c r="C25" s="26"/>
      <c r="D25" s="26"/>
      <c r="E25" s="7"/>
      <c r="I25" s="2"/>
      <c r="L25" s="1"/>
      <c r="O25" s="1"/>
    </row>
    <row r="26" spans="1:15" ht="15.75">
      <c r="A26" s="28" t="s">
        <v>28</v>
      </c>
      <c r="B26" s="38"/>
      <c r="C26" s="7"/>
      <c r="D26" s="7"/>
      <c r="E26" s="7"/>
      <c r="I26" s="2"/>
      <c r="L26" s="1"/>
      <c r="O26" s="1"/>
    </row>
    <row r="27" spans="1:15" ht="15">
      <c r="A27" s="7" t="s">
        <v>27</v>
      </c>
      <c r="B27" s="37" t="s">
        <v>26</v>
      </c>
      <c r="C27" s="6">
        <v>4233616</v>
      </c>
      <c r="D27" s="6">
        <v>4063727.7699999996</v>
      </c>
      <c r="E27" s="7"/>
    </row>
    <row r="28" spans="1:15" ht="15">
      <c r="A28" s="7" t="s">
        <v>25</v>
      </c>
      <c r="B28" s="37" t="s">
        <v>24</v>
      </c>
      <c r="C28" s="32">
        <v>12555505.93</v>
      </c>
      <c r="D28" s="32">
        <v>4138560.6599999997</v>
      </c>
      <c r="E28" s="7"/>
    </row>
    <row r="29" spans="1:15" ht="15">
      <c r="A29" s="7" t="s">
        <v>23</v>
      </c>
      <c r="B29" s="37" t="s">
        <v>22</v>
      </c>
      <c r="C29" s="31">
        <v>53748651.93</v>
      </c>
      <c r="D29" s="31">
        <v>42704543.140000001</v>
      </c>
      <c r="E29" s="7"/>
    </row>
    <row r="30" spans="1:15" ht="15.75">
      <c r="A30" s="28" t="s">
        <v>21</v>
      </c>
      <c r="B30" s="28"/>
      <c r="C30" s="29">
        <f>SUM(C27:C29)</f>
        <v>70537773.859999999</v>
      </c>
      <c r="D30" s="29">
        <f>SUM(D27:D29)</f>
        <v>50906831.57</v>
      </c>
      <c r="E30" s="7"/>
    </row>
    <row r="31" spans="1:15" ht="15.75">
      <c r="A31" s="28"/>
      <c r="B31" s="28"/>
      <c r="C31" s="29"/>
      <c r="D31" s="29"/>
      <c r="E31" s="7"/>
    </row>
    <row r="32" spans="1:15" ht="15.75">
      <c r="A32" s="28" t="s">
        <v>20</v>
      </c>
      <c r="B32" s="28"/>
      <c r="C32" s="29"/>
      <c r="D32" s="29"/>
      <c r="E32" s="7"/>
    </row>
    <row r="33" spans="1:15" ht="15.75">
      <c r="A33" s="7" t="s">
        <v>19</v>
      </c>
      <c r="B33" s="28"/>
      <c r="C33" s="36">
        <v>0</v>
      </c>
      <c r="D33" s="36">
        <v>0</v>
      </c>
      <c r="E33" s="7"/>
    </row>
    <row r="34" spans="1:15" ht="15.75">
      <c r="A34" s="28" t="s">
        <v>18</v>
      </c>
      <c r="B34" s="28"/>
      <c r="C34" s="29">
        <v>0</v>
      </c>
      <c r="D34" s="29">
        <v>0</v>
      </c>
      <c r="E34" s="7"/>
    </row>
    <row r="35" spans="1:15" ht="15">
      <c r="A35" s="7"/>
      <c r="B35" s="7"/>
      <c r="C35" s="35"/>
      <c r="D35" s="35"/>
      <c r="E35" s="7"/>
    </row>
    <row r="36" spans="1:15" ht="15.75">
      <c r="A36" s="28" t="s">
        <v>17</v>
      </c>
      <c r="B36" s="28"/>
      <c r="C36" s="34"/>
      <c r="D36" s="34"/>
      <c r="E36" s="7"/>
      <c r="K36" s="2"/>
      <c r="L36" s="1"/>
      <c r="O36" s="1"/>
    </row>
    <row r="37" spans="1:15" ht="15">
      <c r="A37" s="7" t="s">
        <v>16</v>
      </c>
      <c r="B37" s="7"/>
      <c r="C37" s="33">
        <v>-19482107.960000001</v>
      </c>
      <c r="D37" s="33">
        <v>-24282107.960000001</v>
      </c>
      <c r="E37" s="7"/>
      <c r="K37" s="2"/>
      <c r="L37" s="1"/>
      <c r="O37" s="1"/>
    </row>
    <row r="38" spans="1:15" ht="15">
      <c r="A38" s="7" t="s">
        <v>15</v>
      </c>
      <c r="B38" s="7"/>
      <c r="C38" s="32">
        <v>9450837.6500000004</v>
      </c>
      <c r="D38" s="32">
        <v>9450837.6500000004</v>
      </c>
      <c r="E38" s="7"/>
      <c r="I38" s="24"/>
      <c r="K38" s="2"/>
      <c r="L38" s="1"/>
      <c r="O38" s="1"/>
    </row>
    <row r="39" spans="1:15" ht="15">
      <c r="A39" s="7" t="s">
        <v>14</v>
      </c>
      <c r="B39" s="7"/>
      <c r="C39" s="32">
        <f>+[2]Report!$F$132</f>
        <v>303195849.19</v>
      </c>
      <c r="D39" s="32">
        <v>219290063.44</v>
      </c>
      <c r="E39" s="7"/>
      <c r="H39" s="30"/>
      <c r="I39" s="30"/>
      <c r="K39" s="2"/>
      <c r="L39" s="1"/>
      <c r="O39" s="1"/>
    </row>
    <row r="40" spans="1:15" ht="15">
      <c r="A40" s="7" t="s">
        <v>0</v>
      </c>
      <c r="B40" s="7"/>
      <c r="C40" s="8">
        <f>+'[3]ESTADO DE RESULTADOS'!$C$28</f>
        <v>38817918.390000008</v>
      </c>
      <c r="D40" s="31">
        <f>+'[3]ESTADO DE RESULTADOS'!$E$28</f>
        <v>63549449.550000034</v>
      </c>
      <c r="E40" s="7"/>
      <c r="H40" s="24"/>
      <c r="I40" s="24"/>
      <c r="K40" s="2"/>
      <c r="L40" s="1"/>
      <c r="O40" s="1"/>
    </row>
    <row r="41" spans="1:15" ht="15.75">
      <c r="A41" s="28" t="s">
        <v>13</v>
      </c>
      <c r="B41" s="28"/>
      <c r="C41" s="29">
        <f>SUM(C37:C40)</f>
        <v>331982497.26999998</v>
      </c>
      <c r="D41" s="29">
        <f>SUM(D37:D40)</f>
        <v>268008242.68000004</v>
      </c>
      <c r="E41" s="7"/>
      <c r="H41" s="30"/>
      <c r="I41" s="30"/>
      <c r="K41" s="2"/>
      <c r="L41" s="1"/>
      <c r="O41" s="1"/>
    </row>
    <row r="42" spans="1:15" ht="15.75">
      <c r="A42" s="28"/>
      <c r="B42" s="28"/>
      <c r="C42" s="29"/>
      <c r="D42" s="29"/>
      <c r="E42" s="6">
        <f>+D43-D22</f>
        <v>0</v>
      </c>
      <c r="K42" s="2"/>
      <c r="L42" s="1"/>
      <c r="O42" s="1"/>
    </row>
    <row r="43" spans="1:15" ht="16.5" thickBot="1">
      <c r="A43" s="28" t="s">
        <v>12</v>
      </c>
      <c r="B43" s="28"/>
      <c r="C43" s="27">
        <f>+C30+C41</f>
        <v>402520271.13</v>
      </c>
      <c r="D43" s="27">
        <f>+D30+D41</f>
        <v>318915074.25000006</v>
      </c>
      <c r="E43" s="6">
        <f>+C22-C43</f>
        <v>0</v>
      </c>
      <c r="K43" s="2"/>
      <c r="L43" s="1"/>
      <c r="O43" s="1"/>
    </row>
    <row r="44" spans="1:15" ht="15.75" thickTop="1">
      <c r="A44" s="7"/>
      <c r="B44" s="7"/>
      <c r="C44" s="26"/>
      <c r="D44" s="26"/>
      <c r="E44" s="7"/>
      <c r="K44" s="2"/>
      <c r="L44" s="1"/>
      <c r="O44" s="1"/>
    </row>
    <row r="45" spans="1:15" ht="15.75">
      <c r="A45" s="22"/>
      <c r="B45" s="22"/>
      <c r="C45" s="26"/>
      <c r="D45" s="25"/>
      <c r="E45" s="6"/>
      <c r="I45" s="24"/>
      <c r="K45" s="2"/>
      <c r="L45" s="1"/>
      <c r="O45" s="1"/>
    </row>
    <row r="46" spans="1:15" ht="15">
      <c r="A46" s="23" t="s">
        <v>11</v>
      </c>
      <c r="B46" s="91" t="s">
        <v>11</v>
      </c>
      <c r="C46" s="91"/>
      <c r="D46" s="23" t="s">
        <v>11</v>
      </c>
      <c r="E46" s="7"/>
      <c r="F46" s="18"/>
      <c r="I46" s="24"/>
      <c r="K46" s="2"/>
      <c r="L46" s="1"/>
      <c r="O46" s="1"/>
    </row>
    <row r="47" spans="1:15" ht="15">
      <c r="A47" s="23"/>
      <c r="B47" s="23"/>
      <c r="C47" s="23"/>
      <c r="D47" s="23"/>
      <c r="E47" s="7"/>
      <c r="F47" s="18"/>
      <c r="K47" s="2"/>
      <c r="L47" s="1"/>
      <c r="O47" s="1"/>
    </row>
    <row r="48" spans="1:15" ht="15.75">
      <c r="A48" s="23"/>
      <c r="B48" s="23"/>
      <c r="C48" s="22"/>
      <c r="D48" s="7"/>
      <c r="E48" s="7"/>
      <c r="K48" s="2"/>
      <c r="L48" s="1"/>
      <c r="O48" s="1"/>
    </row>
    <row r="49" spans="1:10" ht="15.75">
      <c r="A49" s="21"/>
      <c r="B49" s="21"/>
      <c r="C49" s="7"/>
      <c r="D49" s="7"/>
      <c r="E49" s="7"/>
    </row>
    <row r="50" spans="1:10" ht="15.75">
      <c r="A50" s="21"/>
      <c r="B50" s="21"/>
      <c r="C50" s="7"/>
      <c r="D50" s="7"/>
      <c r="E50" s="7"/>
    </row>
    <row r="51" spans="1:10" ht="15">
      <c r="A51" s="20" t="s">
        <v>10</v>
      </c>
      <c r="B51" s="90" t="s">
        <v>9</v>
      </c>
      <c r="C51" s="90"/>
      <c r="D51" s="19" t="s">
        <v>8</v>
      </c>
      <c r="E51" s="7"/>
    </row>
    <row r="52" spans="1:10" ht="15">
      <c r="A52" s="20" t="s">
        <v>7</v>
      </c>
      <c r="B52" s="90" t="s">
        <v>6</v>
      </c>
      <c r="C52" s="90"/>
      <c r="D52" s="19" t="s">
        <v>5</v>
      </c>
      <c r="E52" s="7"/>
      <c r="F52" s="18"/>
    </row>
    <row r="53" spans="1:10" ht="15">
      <c r="A53" s="19"/>
      <c r="B53" s="19"/>
      <c r="C53" s="19"/>
      <c r="D53" s="19"/>
      <c r="E53" s="7"/>
      <c r="F53" s="18"/>
    </row>
    <row r="54" spans="1:10" ht="15.75" thickBot="1">
      <c r="A54" s="17"/>
      <c r="B54" s="17"/>
      <c r="C54" s="17"/>
      <c r="D54" s="17"/>
      <c r="E54" s="7"/>
      <c r="J54" s="9"/>
    </row>
    <row r="55" spans="1:10" ht="16.5" thickTop="1">
      <c r="A55" s="14" t="s">
        <v>4</v>
      </c>
      <c r="B55" s="13"/>
      <c r="C55" s="13"/>
      <c r="D55" s="87" t="s">
        <v>3</v>
      </c>
      <c r="E55" s="88"/>
      <c r="F55" s="16"/>
      <c r="I55" s="15"/>
      <c r="J55" s="9"/>
    </row>
    <row r="56" spans="1:10" ht="15.75">
      <c r="A56" s="14" t="s">
        <v>2</v>
      </c>
      <c r="B56" s="13"/>
      <c r="C56" s="13"/>
      <c r="D56" s="13"/>
      <c r="E56" s="13"/>
      <c r="F56" s="10"/>
      <c r="J56" s="9"/>
    </row>
    <row r="57" spans="1:10" ht="15.75">
      <c r="A57" s="14"/>
      <c r="B57" s="13"/>
      <c r="C57" s="13"/>
      <c r="D57" s="13"/>
      <c r="E57" s="13"/>
      <c r="F57" s="10"/>
      <c r="J57" s="9"/>
    </row>
    <row r="58" spans="1:10" ht="15.75">
      <c r="A58" s="14"/>
      <c r="B58" s="13"/>
      <c r="C58" s="13"/>
      <c r="D58" s="13"/>
      <c r="E58" s="13"/>
      <c r="F58" s="10"/>
      <c r="J58" s="9"/>
    </row>
    <row r="59" spans="1:10" ht="15.75">
      <c r="A59" s="14"/>
      <c r="B59" s="13"/>
      <c r="C59" s="13"/>
      <c r="D59" s="13"/>
      <c r="E59" s="13"/>
      <c r="F59" s="10"/>
      <c r="J59" s="9"/>
    </row>
    <row r="60" spans="1:10" ht="15.75">
      <c r="A60" s="14"/>
      <c r="B60" s="13"/>
      <c r="C60" s="13"/>
      <c r="D60" s="13"/>
      <c r="E60" s="13"/>
      <c r="F60" s="10"/>
      <c r="J60" s="9"/>
    </row>
    <row r="61" spans="1:10" ht="15">
      <c r="A61" s="12"/>
      <c r="B61" s="11"/>
      <c r="C61" s="11"/>
      <c r="D61" s="11"/>
      <c r="E61" s="11"/>
      <c r="F61" s="10"/>
      <c r="J61" s="9"/>
    </row>
    <row r="62" spans="1:10">
      <c r="A62" s="5"/>
      <c r="B62" s="5"/>
      <c r="C62" s="5"/>
      <c r="D62" s="5"/>
      <c r="E62" s="5"/>
    </row>
    <row r="63" spans="1:10" ht="15.75" thickBot="1">
      <c r="A63" s="7"/>
      <c r="B63" s="6"/>
      <c r="C63" s="7"/>
      <c r="D63" s="6"/>
      <c r="E63" s="5"/>
    </row>
    <row r="64" spans="1:10" ht="69" customHeight="1" thickBot="1">
      <c r="A64" s="83" t="s">
        <v>156</v>
      </c>
      <c r="B64" s="84"/>
      <c r="C64" s="84"/>
      <c r="D64" s="85"/>
      <c r="E64" s="5"/>
    </row>
    <row r="65" spans="1:4" ht="15">
      <c r="A65" s="48"/>
      <c r="B65" s="49"/>
      <c r="C65" s="48"/>
      <c r="D65" s="49"/>
    </row>
    <row r="66" spans="1:4" ht="15.75">
      <c r="A66" s="86"/>
      <c r="B66" s="86"/>
      <c r="C66" s="86"/>
      <c r="D66" s="86"/>
    </row>
    <row r="67" spans="1:4" ht="15.75">
      <c r="A67" s="50" t="s">
        <v>1</v>
      </c>
      <c r="B67" s="49"/>
      <c r="C67" s="48"/>
      <c r="D67" s="49"/>
    </row>
    <row r="68" spans="1:4" ht="15">
      <c r="A68" s="48"/>
      <c r="B68" s="49"/>
      <c r="C68" s="48"/>
      <c r="D68" s="49"/>
    </row>
    <row r="69" spans="1:4" ht="15.75">
      <c r="A69" s="80" t="s">
        <v>52</v>
      </c>
      <c r="B69" s="80"/>
      <c r="C69" s="80"/>
      <c r="D69" s="80"/>
    </row>
    <row r="70" spans="1:4" ht="30.75" customHeight="1">
      <c r="A70" s="82" t="s">
        <v>173</v>
      </c>
      <c r="B70" s="82"/>
      <c r="C70" s="82"/>
      <c r="D70" s="82"/>
    </row>
    <row r="71" spans="1:4" ht="15.75">
      <c r="A71" s="50" t="s">
        <v>53</v>
      </c>
      <c r="B71" s="53">
        <v>2025</v>
      </c>
      <c r="C71" s="53"/>
      <c r="D71" s="53">
        <v>2024</v>
      </c>
    </row>
    <row r="72" spans="1:4" ht="15">
      <c r="A72" s="48" t="s">
        <v>54</v>
      </c>
      <c r="B72" s="49">
        <v>50000</v>
      </c>
      <c r="C72" s="49"/>
      <c r="D72" s="49">
        <v>50000</v>
      </c>
    </row>
    <row r="73" spans="1:4" ht="15">
      <c r="A73" s="48" t="s">
        <v>55</v>
      </c>
      <c r="B73" s="49">
        <v>23919893.899999999</v>
      </c>
      <c r="C73" s="49"/>
      <c r="D73" s="49">
        <v>59664479.079999998</v>
      </c>
    </row>
    <row r="74" spans="1:4" ht="15">
      <c r="A74" s="48" t="s">
        <v>56</v>
      </c>
      <c r="B74" s="49">
        <v>2033750.94</v>
      </c>
      <c r="C74" s="49"/>
      <c r="D74" s="49">
        <v>1307032.48</v>
      </c>
    </row>
    <row r="75" spans="1:4" ht="15">
      <c r="A75" s="48" t="s">
        <v>57</v>
      </c>
      <c r="B75" s="49">
        <v>9556.4599999999991</v>
      </c>
      <c r="C75" s="49"/>
      <c r="D75" s="49">
        <v>13174.99</v>
      </c>
    </row>
    <row r="76" spans="1:4" ht="15">
      <c r="A76" s="48" t="s">
        <v>58</v>
      </c>
      <c r="B76" s="49">
        <v>0</v>
      </c>
      <c r="C76" s="49"/>
      <c r="D76" s="49">
        <v>54430</v>
      </c>
    </row>
    <row r="77" spans="1:4" ht="15">
      <c r="A77" s="48" t="s">
        <v>59</v>
      </c>
      <c r="B77" s="54">
        <v>740457.66</v>
      </c>
      <c r="C77" s="49"/>
      <c r="D77" s="54">
        <v>682787.5</v>
      </c>
    </row>
    <row r="78" spans="1:4" ht="16.5" thickBot="1">
      <c r="A78" s="48" t="s">
        <v>60</v>
      </c>
      <c r="B78" s="55">
        <f>SUM(B72:B77)</f>
        <v>26753658.960000001</v>
      </c>
      <c r="C78" s="56"/>
      <c r="D78" s="55">
        <f>SUM(D72:D77)</f>
        <v>61771904.049999997</v>
      </c>
    </row>
    <row r="79" spans="1:4" ht="15.75" thickTop="1">
      <c r="A79" s="48"/>
      <c r="B79" s="49"/>
      <c r="C79" s="48"/>
      <c r="D79" s="49"/>
    </row>
    <row r="80" spans="1:4" ht="15">
      <c r="A80" s="48"/>
      <c r="B80" s="49"/>
      <c r="C80" s="48"/>
      <c r="D80" s="49"/>
    </row>
    <row r="81" spans="1:4" ht="15.75">
      <c r="A81" s="50" t="s">
        <v>61</v>
      </c>
      <c r="B81" s="49"/>
      <c r="C81" s="48"/>
      <c r="D81" s="49"/>
    </row>
    <row r="82" spans="1:4" ht="30.75" customHeight="1">
      <c r="A82" s="82" t="s">
        <v>174</v>
      </c>
      <c r="B82" s="82"/>
      <c r="C82" s="82"/>
      <c r="D82" s="82"/>
    </row>
    <row r="83" spans="1:4" ht="15">
      <c r="A83" s="48"/>
      <c r="B83" s="49"/>
      <c r="C83" s="48"/>
      <c r="D83" s="49"/>
    </row>
    <row r="84" spans="1:4" ht="15.75">
      <c r="A84" s="50" t="s">
        <v>53</v>
      </c>
      <c r="B84" s="53">
        <v>2025</v>
      </c>
      <c r="C84" s="53"/>
      <c r="D84" s="53">
        <v>2024</v>
      </c>
    </row>
    <row r="85" spans="1:4" ht="15">
      <c r="A85" s="48" t="s">
        <v>62</v>
      </c>
      <c r="B85" s="57" t="s">
        <v>170</v>
      </c>
      <c r="C85" s="58"/>
      <c r="D85" s="59" t="s">
        <v>157</v>
      </c>
    </row>
    <row r="86" spans="1:4" ht="16.5" thickBot="1">
      <c r="A86" s="48"/>
      <c r="B86" s="60">
        <v>5479168.04</v>
      </c>
      <c r="C86" s="61"/>
      <c r="D86" s="62" t="s">
        <v>158</v>
      </c>
    </row>
    <row r="87" spans="1:4" ht="15.75" thickTop="1">
      <c r="A87" s="48"/>
      <c r="B87" s="63"/>
      <c r="C87" s="58"/>
      <c r="D87" s="63"/>
    </row>
    <row r="88" spans="1:4" ht="34.5" customHeight="1">
      <c r="A88" s="82" t="s">
        <v>188</v>
      </c>
      <c r="B88" s="82"/>
      <c r="C88" s="82"/>
      <c r="D88" s="82"/>
    </row>
    <row r="89" spans="1:4" ht="15">
      <c r="A89" s="48"/>
      <c r="B89" s="49"/>
      <c r="C89" s="48"/>
      <c r="D89" s="49"/>
    </row>
    <row r="90" spans="1:4" ht="15.75">
      <c r="A90" s="50" t="s">
        <v>63</v>
      </c>
      <c r="B90" s="49"/>
      <c r="C90" s="48"/>
      <c r="D90" s="49"/>
    </row>
    <row r="91" spans="1:4" ht="20.25" customHeight="1">
      <c r="A91" s="81" t="s">
        <v>175</v>
      </c>
      <c r="B91" s="81"/>
      <c r="C91" s="81"/>
      <c r="D91" s="81"/>
    </row>
    <row r="92" spans="1:4" ht="15">
      <c r="A92" s="48"/>
      <c r="B92" s="49"/>
      <c r="C92" s="48"/>
      <c r="D92" s="49"/>
    </row>
    <row r="93" spans="1:4" ht="15.75">
      <c r="A93" s="50" t="s">
        <v>53</v>
      </c>
      <c r="B93" s="53">
        <v>2025</v>
      </c>
      <c r="C93" s="53"/>
      <c r="D93" s="53">
        <v>2024</v>
      </c>
    </row>
    <row r="94" spans="1:4" ht="15">
      <c r="A94" s="48" t="s">
        <v>64</v>
      </c>
      <c r="B94" s="49">
        <v>179844212.21000001</v>
      </c>
      <c r="C94" s="49"/>
      <c r="D94" s="49">
        <v>64159296.57</v>
      </c>
    </row>
    <row r="95" spans="1:4" ht="15">
      <c r="A95" s="48" t="s">
        <v>65</v>
      </c>
      <c r="B95" s="65">
        <v>0</v>
      </c>
      <c r="C95" s="66"/>
      <c r="D95" s="65">
        <v>27094682.199999999</v>
      </c>
    </row>
    <row r="96" spans="1:4" ht="16.5" thickBot="1">
      <c r="A96" s="48" t="s">
        <v>66</v>
      </c>
      <c r="B96" s="67">
        <f>SUM(B94:B95)</f>
        <v>179844212.21000001</v>
      </c>
      <c r="C96" s="66"/>
      <c r="D96" s="67">
        <f>SUM(D94:D95)</f>
        <v>91253978.769999996</v>
      </c>
    </row>
    <row r="97" spans="1:4" ht="15.75" thickTop="1">
      <c r="A97" s="48"/>
      <c r="B97" s="49"/>
      <c r="C97" s="48"/>
      <c r="D97" s="49"/>
    </row>
    <row r="98" spans="1:4" ht="15.75">
      <c r="A98" s="80" t="s">
        <v>67</v>
      </c>
      <c r="B98" s="80"/>
      <c r="C98" s="80"/>
      <c r="D98" s="80"/>
    </row>
    <row r="99" spans="1:4" ht="36" customHeight="1">
      <c r="A99" s="82" t="s">
        <v>176</v>
      </c>
      <c r="B99" s="82"/>
      <c r="C99" s="82"/>
      <c r="D99" s="82"/>
    </row>
    <row r="100" spans="1:4" ht="15">
      <c r="A100" s="52"/>
      <c r="B100" s="52"/>
      <c r="C100" s="52"/>
      <c r="D100" s="52"/>
    </row>
    <row r="101" spans="1:4" ht="15.75">
      <c r="A101" s="50" t="s">
        <v>68</v>
      </c>
      <c r="B101" s="49"/>
      <c r="C101" s="48"/>
      <c r="D101" s="49"/>
    </row>
    <row r="102" spans="1:4" ht="15">
      <c r="A102" s="81" t="s">
        <v>177</v>
      </c>
      <c r="B102" s="81"/>
      <c r="C102" s="81"/>
      <c r="D102" s="81"/>
    </row>
    <row r="103" spans="1:4" ht="15">
      <c r="A103" s="52"/>
      <c r="B103" s="68"/>
      <c r="C103" s="64"/>
      <c r="D103" s="68"/>
    </row>
    <row r="104" spans="1:4" ht="15.75">
      <c r="A104" s="69" t="s">
        <v>53</v>
      </c>
      <c r="B104" s="53">
        <v>2025</v>
      </c>
      <c r="C104" s="53"/>
      <c r="D104" s="53">
        <v>2024</v>
      </c>
    </row>
    <row r="105" spans="1:4" ht="15.75">
      <c r="A105" s="48" t="s">
        <v>150</v>
      </c>
      <c r="B105" s="49">
        <v>0</v>
      </c>
      <c r="C105" s="53"/>
      <c r="D105" s="49">
        <v>10655.44</v>
      </c>
    </row>
    <row r="106" spans="1:4" ht="15.75">
      <c r="A106" s="48" t="s">
        <v>159</v>
      </c>
      <c r="B106" s="49">
        <v>0</v>
      </c>
      <c r="C106" s="53"/>
      <c r="D106" s="49">
        <v>7500</v>
      </c>
    </row>
    <row r="107" spans="1:4" ht="15.75">
      <c r="A107" s="48" t="s">
        <v>160</v>
      </c>
      <c r="B107" s="49">
        <v>0</v>
      </c>
      <c r="C107" s="53"/>
      <c r="D107" s="49">
        <v>1249.99</v>
      </c>
    </row>
    <row r="108" spans="1:4" ht="15.75">
      <c r="A108" s="48" t="s">
        <v>161</v>
      </c>
      <c r="B108" s="49">
        <v>0</v>
      </c>
      <c r="C108" s="53"/>
      <c r="D108" s="49">
        <v>250.47</v>
      </c>
    </row>
    <row r="109" spans="1:4" ht="15.75">
      <c r="A109" s="48" t="s">
        <v>162</v>
      </c>
      <c r="B109" s="49">
        <v>0</v>
      </c>
      <c r="C109" s="53"/>
      <c r="D109" s="49">
        <v>1250.01</v>
      </c>
    </row>
    <row r="110" spans="1:4" ht="15.75">
      <c r="A110" s="48" t="s">
        <v>163</v>
      </c>
      <c r="B110" s="49">
        <v>0</v>
      </c>
      <c r="C110" s="53"/>
      <c r="D110" s="49">
        <v>1999.95</v>
      </c>
    </row>
    <row r="111" spans="1:4" ht="15.75">
      <c r="A111" s="48" t="s">
        <v>164</v>
      </c>
      <c r="B111" s="49">
        <v>0</v>
      </c>
      <c r="C111" s="53"/>
      <c r="D111" s="49">
        <v>250.04</v>
      </c>
    </row>
    <row r="112" spans="1:4" ht="15.75">
      <c r="A112" s="48" t="s">
        <v>165</v>
      </c>
      <c r="B112" s="49">
        <v>0</v>
      </c>
      <c r="C112" s="53"/>
      <c r="D112" s="49">
        <v>150.07</v>
      </c>
    </row>
    <row r="113" spans="1:4" ht="15.75">
      <c r="A113" s="48" t="s">
        <v>166</v>
      </c>
      <c r="B113" s="49">
        <v>0</v>
      </c>
      <c r="C113" s="53"/>
      <c r="D113" s="49">
        <v>428.86</v>
      </c>
    </row>
    <row r="114" spans="1:4" ht="15.75">
      <c r="A114" s="48" t="s">
        <v>167</v>
      </c>
      <c r="B114" s="49">
        <v>0</v>
      </c>
      <c r="C114" s="53"/>
      <c r="D114" s="49">
        <v>618.79999999999995</v>
      </c>
    </row>
    <row r="115" spans="1:4" ht="15.75">
      <c r="A115" s="48" t="s">
        <v>168</v>
      </c>
      <c r="B115" s="49">
        <v>0</v>
      </c>
      <c r="C115" s="53"/>
      <c r="D115" s="49">
        <v>187.64</v>
      </c>
    </row>
    <row r="116" spans="1:4" ht="15.75">
      <c r="A116" s="48" t="s">
        <v>169</v>
      </c>
      <c r="B116" s="49">
        <v>0</v>
      </c>
      <c r="C116" s="53"/>
      <c r="D116" s="49">
        <v>499.99</v>
      </c>
    </row>
    <row r="117" spans="1:4" ht="15.75">
      <c r="A117" s="48" t="s">
        <v>69</v>
      </c>
      <c r="B117" s="49">
        <v>17570.47</v>
      </c>
      <c r="C117" s="53"/>
      <c r="D117" s="49">
        <v>0</v>
      </c>
    </row>
    <row r="118" spans="1:4" ht="30.75" thickBot="1">
      <c r="A118" s="70" t="s">
        <v>70</v>
      </c>
      <c r="B118" s="55">
        <f>SUM(B117:B117)</f>
        <v>17570.47</v>
      </c>
      <c r="C118" s="71"/>
      <c r="D118" s="72">
        <f>SUM(D105:D117)</f>
        <v>25041.260000000006</v>
      </c>
    </row>
    <row r="119" spans="1:4" ht="15.75" thickTop="1">
      <c r="A119" s="52"/>
      <c r="B119" s="52"/>
      <c r="C119" s="52"/>
      <c r="D119" s="52"/>
    </row>
    <row r="120" spans="1:4" ht="15.75">
      <c r="A120" s="50" t="s">
        <v>71</v>
      </c>
      <c r="B120" s="49"/>
      <c r="C120" s="48"/>
      <c r="D120" s="49"/>
    </row>
    <row r="121" spans="1:4" ht="48.75" customHeight="1">
      <c r="A121" s="82" t="s">
        <v>178</v>
      </c>
      <c r="B121" s="81"/>
      <c r="C121" s="81"/>
      <c r="D121" s="81"/>
    </row>
    <row r="122" spans="1:4" ht="15">
      <c r="A122" s="52"/>
      <c r="B122" s="68"/>
      <c r="C122" s="64"/>
      <c r="D122" s="68"/>
    </row>
    <row r="123" spans="1:4" ht="15.75">
      <c r="A123" s="69" t="s">
        <v>53</v>
      </c>
      <c r="B123" s="53">
        <v>2025</v>
      </c>
      <c r="C123" s="53"/>
      <c r="D123" s="53">
        <v>2024</v>
      </c>
    </row>
    <row r="124" spans="1:4" ht="15">
      <c r="A124" s="48" t="s">
        <v>151</v>
      </c>
      <c r="B124" s="49">
        <v>0</v>
      </c>
      <c r="C124" s="49"/>
      <c r="D124" s="49">
        <v>201282.52</v>
      </c>
    </row>
    <row r="125" spans="1:4" ht="15">
      <c r="A125" s="48" t="s">
        <v>72</v>
      </c>
      <c r="B125" s="49">
        <v>0</v>
      </c>
      <c r="C125" s="49"/>
      <c r="D125" s="49">
        <v>38016.86</v>
      </c>
    </row>
    <row r="126" spans="1:4" ht="16.5" thickBot="1">
      <c r="A126" s="70" t="s">
        <v>73</v>
      </c>
      <c r="B126" s="72">
        <v>0</v>
      </c>
      <c r="C126" s="71"/>
      <c r="D126" s="72">
        <f>SUM(D124:D125)</f>
        <v>239299.38</v>
      </c>
    </row>
    <row r="127" spans="1:4" ht="16.5" thickTop="1">
      <c r="A127" s="48"/>
      <c r="B127" s="56"/>
      <c r="C127" s="48"/>
      <c r="D127" s="73"/>
    </row>
    <row r="128" spans="1:4" ht="15.75">
      <c r="A128" s="50" t="s">
        <v>74</v>
      </c>
      <c r="B128" s="56"/>
      <c r="C128" s="48"/>
      <c r="D128" s="73"/>
    </row>
    <row r="129" spans="1:4">
      <c r="A129" s="82" t="s">
        <v>179</v>
      </c>
      <c r="B129" s="82"/>
      <c r="C129" s="82"/>
      <c r="D129" s="82"/>
    </row>
    <row r="130" spans="1:4">
      <c r="A130" s="82"/>
      <c r="B130" s="82"/>
      <c r="C130" s="82"/>
      <c r="D130" s="82"/>
    </row>
    <row r="131" spans="1:4" ht="15">
      <c r="A131" s="52"/>
      <c r="B131" s="52"/>
      <c r="C131" s="52"/>
      <c r="D131" s="52"/>
    </row>
    <row r="132" spans="1:4" ht="15.75">
      <c r="A132" s="50" t="s">
        <v>53</v>
      </c>
      <c r="B132" s="53">
        <v>2025</v>
      </c>
      <c r="C132" s="53"/>
      <c r="D132" s="53">
        <v>2024</v>
      </c>
    </row>
    <row r="133" spans="1:4" ht="15.75">
      <c r="A133" s="48" t="s">
        <v>171</v>
      </c>
      <c r="B133" s="49">
        <v>360000</v>
      </c>
      <c r="C133" s="53"/>
      <c r="D133" s="49">
        <v>0</v>
      </c>
    </row>
    <row r="134" spans="1:4" ht="15.75">
      <c r="A134" s="48" t="s">
        <v>78</v>
      </c>
      <c r="B134" s="49">
        <v>0</v>
      </c>
      <c r="C134" s="53"/>
      <c r="D134" s="49">
        <v>108664.57</v>
      </c>
    </row>
    <row r="135" spans="1:4" ht="15.75">
      <c r="A135" s="48" t="s">
        <v>79</v>
      </c>
      <c r="B135" s="49">
        <v>0</v>
      </c>
      <c r="C135" s="53"/>
      <c r="D135" s="49">
        <v>59000</v>
      </c>
    </row>
    <row r="136" spans="1:4" ht="15.75">
      <c r="A136" s="48" t="s">
        <v>80</v>
      </c>
      <c r="B136" s="49">
        <v>0</v>
      </c>
      <c r="C136" s="53"/>
      <c r="D136" s="49">
        <v>348760.8</v>
      </c>
    </row>
    <row r="137" spans="1:4" ht="15.75">
      <c r="A137" s="48" t="s">
        <v>152</v>
      </c>
      <c r="B137" s="49">
        <v>0</v>
      </c>
      <c r="C137" s="53"/>
      <c r="D137" s="49">
        <v>792020</v>
      </c>
    </row>
    <row r="138" spans="1:4" ht="15.75">
      <c r="A138" s="48" t="s">
        <v>75</v>
      </c>
      <c r="B138" s="49">
        <v>2858933.67</v>
      </c>
      <c r="C138" s="53"/>
      <c r="D138" s="49">
        <v>0</v>
      </c>
    </row>
    <row r="139" spans="1:4" ht="15">
      <c r="A139" s="48" t="s">
        <v>80</v>
      </c>
      <c r="B139" s="49">
        <v>518291.4</v>
      </c>
      <c r="C139" s="49"/>
      <c r="D139" s="49">
        <v>0</v>
      </c>
    </row>
    <row r="140" spans="1:4" ht="15">
      <c r="A140" s="48" t="s">
        <v>153</v>
      </c>
      <c r="B140" s="49">
        <v>250160</v>
      </c>
      <c r="C140" s="49"/>
      <c r="D140" s="49">
        <v>0</v>
      </c>
    </row>
    <row r="141" spans="1:4" ht="15">
      <c r="A141" s="48" t="s">
        <v>76</v>
      </c>
      <c r="B141" s="49">
        <v>0</v>
      </c>
      <c r="C141" s="49"/>
      <c r="D141" s="49">
        <v>297748.05</v>
      </c>
    </row>
    <row r="142" spans="1:4" ht="15">
      <c r="A142" s="48" t="s">
        <v>77</v>
      </c>
      <c r="B142" s="49">
        <v>1949993</v>
      </c>
      <c r="C142" s="49"/>
      <c r="D142" s="49">
        <v>0</v>
      </c>
    </row>
    <row r="143" spans="1:4" ht="16.5" thickBot="1">
      <c r="A143" s="50" t="s">
        <v>81</v>
      </c>
      <c r="B143" s="55">
        <f>SUM(B133:B142)</f>
        <v>5937378.0700000003</v>
      </c>
      <c r="C143" s="48"/>
      <c r="D143" s="72">
        <f>SUM(D134:D142)</f>
        <v>1606193.4200000002</v>
      </c>
    </row>
    <row r="144" spans="1:4" ht="16.5" thickTop="1">
      <c r="A144" s="48"/>
      <c r="B144" s="56"/>
      <c r="C144" s="48"/>
      <c r="D144" s="73"/>
    </row>
    <row r="145" spans="1:4" ht="15.75">
      <c r="A145" s="48"/>
      <c r="B145" s="56"/>
      <c r="C145" s="74"/>
      <c r="D145" s="75"/>
    </row>
    <row r="146" spans="1:4" ht="15.75">
      <c r="A146" s="80" t="s">
        <v>82</v>
      </c>
      <c r="B146" s="80"/>
      <c r="C146" s="80"/>
      <c r="D146" s="80"/>
    </row>
    <row r="147" spans="1:4" ht="15">
      <c r="A147" s="81" t="s">
        <v>177</v>
      </c>
      <c r="B147" s="81"/>
      <c r="C147" s="81"/>
      <c r="D147" s="81"/>
    </row>
    <row r="148" spans="1:4" ht="15">
      <c r="A148" s="48"/>
      <c r="B148" s="49"/>
      <c r="C148" s="48"/>
      <c r="D148" s="49"/>
    </row>
    <row r="149" spans="1:4" ht="15.75">
      <c r="A149" s="50" t="s">
        <v>53</v>
      </c>
      <c r="B149" s="53">
        <v>2025</v>
      </c>
      <c r="C149" s="53"/>
      <c r="D149" s="53">
        <v>2024</v>
      </c>
    </row>
    <row r="150" spans="1:4" ht="15">
      <c r="A150" s="48" t="s">
        <v>83</v>
      </c>
      <c r="B150" s="63">
        <v>1086591.73</v>
      </c>
      <c r="C150" s="66"/>
      <c r="D150" s="63">
        <v>1155423.76</v>
      </c>
    </row>
    <row r="151" spans="1:4" ht="15">
      <c r="A151" s="48" t="s">
        <v>84</v>
      </c>
      <c r="B151" s="65">
        <v>1212545</v>
      </c>
      <c r="C151" s="66"/>
      <c r="D151" s="65">
        <v>483643.61</v>
      </c>
    </row>
    <row r="152" spans="1:4" ht="16.5" thickBot="1">
      <c r="A152" s="48" t="s">
        <v>85</v>
      </c>
      <c r="B152" s="67">
        <f>SUM(B150:B151)</f>
        <v>2299136.73</v>
      </c>
      <c r="C152" s="76"/>
      <c r="D152" s="67">
        <f>SUM(D150:D151)</f>
        <v>1639067.37</v>
      </c>
    </row>
    <row r="153" spans="1:4" ht="15.75" thickTop="1">
      <c r="A153" s="48" t="s">
        <v>86</v>
      </c>
      <c r="B153" s="49"/>
      <c r="C153" s="48"/>
      <c r="D153" s="49"/>
    </row>
    <row r="154" spans="1:4" ht="15.75">
      <c r="A154" s="80" t="s">
        <v>87</v>
      </c>
      <c r="B154" s="80"/>
      <c r="C154" s="80"/>
      <c r="D154" s="80"/>
    </row>
    <row r="155" spans="1:4" ht="15">
      <c r="A155" s="81" t="s">
        <v>180</v>
      </c>
      <c r="B155" s="81"/>
      <c r="C155" s="81"/>
      <c r="D155" s="81"/>
    </row>
    <row r="156" spans="1:4" ht="15.75">
      <c r="A156" s="50" t="s">
        <v>53</v>
      </c>
      <c r="B156" s="53">
        <v>2025</v>
      </c>
      <c r="C156" s="53"/>
      <c r="D156" s="53">
        <v>2024</v>
      </c>
    </row>
    <row r="157" spans="1:4" ht="15">
      <c r="A157" s="48" t="s">
        <v>88</v>
      </c>
      <c r="B157" s="63">
        <v>1917417.95</v>
      </c>
      <c r="C157" s="66"/>
      <c r="D157" s="63">
        <v>330885.23</v>
      </c>
    </row>
    <row r="158" spans="1:4" ht="15">
      <c r="A158" s="48" t="s">
        <v>89</v>
      </c>
      <c r="B158" s="65">
        <v>781997.25</v>
      </c>
      <c r="C158" s="66"/>
      <c r="D158" s="65">
        <v>662868.75</v>
      </c>
    </row>
    <row r="159" spans="1:4" ht="16.5" thickBot="1">
      <c r="A159" s="48" t="s">
        <v>90</v>
      </c>
      <c r="B159" s="55">
        <f>SUM(B157:B158)</f>
        <v>2699415.2</v>
      </c>
      <c r="C159" s="56"/>
      <c r="D159" s="55">
        <f>SUM(D157:D158)</f>
        <v>993753.98</v>
      </c>
    </row>
    <row r="160" spans="1:4" ht="15.75" thickTop="1">
      <c r="A160" s="48"/>
      <c r="B160" s="49"/>
      <c r="C160" s="48"/>
      <c r="D160" s="49"/>
    </row>
    <row r="161" spans="1:4" ht="15.75">
      <c r="A161" s="80" t="s">
        <v>91</v>
      </c>
      <c r="B161" s="80"/>
      <c r="C161" s="80"/>
      <c r="D161" s="80"/>
    </row>
    <row r="162" spans="1:4" ht="15">
      <c r="A162" s="48" t="s">
        <v>181</v>
      </c>
      <c r="B162" s="49"/>
      <c r="C162" s="48"/>
      <c r="D162" s="49"/>
    </row>
    <row r="163" spans="1:4" ht="15">
      <c r="A163" s="48"/>
      <c r="B163" s="49"/>
      <c r="C163" s="48"/>
      <c r="D163" s="49"/>
    </row>
    <row r="164" spans="1:4" ht="15.75">
      <c r="A164" s="50" t="s">
        <v>53</v>
      </c>
      <c r="B164" s="53">
        <v>2025</v>
      </c>
      <c r="C164" s="53"/>
      <c r="D164" s="53">
        <v>2024</v>
      </c>
    </row>
    <row r="165" spans="1:4" ht="15">
      <c r="A165" s="48" t="s">
        <v>92</v>
      </c>
      <c r="B165" s="49">
        <v>35297293.880000003</v>
      </c>
      <c r="C165" s="49"/>
      <c r="D165" s="49">
        <v>35297293.880000003</v>
      </c>
    </row>
    <row r="166" spans="1:4" ht="15">
      <c r="A166" s="48" t="s">
        <v>93</v>
      </c>
      <c r="B166" s="49">
        <v>95061773.950000003</v>
      </c>
      <c r="C166" s="49"/>
      <c r="D166" s="49">
        <v>87017827.489999995</v>
      </c>
    </row>
    <row r="167" spans="1:4" ht="15">
      <c r="A167" s="48" t="s">
        <v>94</v>
      </c>
      <c r="B167" s="49">
        <v>22223566.52</v>
      </c>
      <c r="C167" s="49"/>
      <c r="D167" s="49">
        <v>21506826.48</v>
      </c>
    </row>
    <row r="168" spans="1:4" ht="15">
      <c r="A168" s="48" t="s">
        <v>95</v>
      </c>
      <c r="B168" s="49">
        <v>621938.81999999995</v>
      </c>
      <c r="C168" s="49"/>
      <c r="D168" s="49">
        <v>324043.40000000002</v>
      </c>
    </row>
    <row r="169" spans="1:4" ht="15">
      <c r="A169" s="48" t="s">
        <v>96</v>
      </c>
      <c r="B169" s="49">
        <v>4462436.4000000004</v>
      </c>
      <c r="C169" s="49"/>
      <c r="D169" s="49">
        <v>4462436.4000000004</v>
      </c>
    </row>
    <row r="170" spans="1:4" ht="15">
      <c r="A170" s="48" t="s">
        <v>97</v>
      </c>
      <c r="B170" s="49">
        <v>41328734.310000002</v>
      </c>
      <c r="C170" s="49"/>
      <c r="D170" s="49">
        <v>34804986.700000003</v>
      </c>
    </row>
    <row r="171" spans="1:4" ht="15">
      <c r="A171" s="48" t="s">
        <v>98</v>
      </c>
      <c r="B171" s="49">
        <v>1390190.6</v>
      </c>
      <c r="C171" s="49"/>
      <c r="D171" s="49">
        <v>1390190.6</v>
      </c>
    </row>
    <row r="172" spans="1:4" ht="15">
      <c r="A172" s="48" t="s">
        <v>99</v>
      </c>
      <c r="B172" s="49">
        <v>4526588.1900000004</v>
      </c>
      <c r="C172" s="49"/>
      <c r="D172" s="49">
        <v>4491188.1900000004</v>
      </c>
    </row>
    <row r="173" spans="1:4" ht="15">
      <c r="A173" s="48" t="s">
        <v>100</v>
      </c>
      <c r="B173" s="49">
        <v>266787.73</v>
      </c>
      <c r="C173" s="49"/>
      <c r="D173" s="49">
        <v>266787.71999999997</v>
      </c>
    </row>
    <row r="174" spans="1:4" ht="15">
      <c r="A174" s="48" t="s">
        <v>101</v>
      </c>
      <c r="B174" s="49">
        <v>6403387.46</v>
      </c>
      <c r="C174" s="49"/>
      <c r="D174" s="49">
        <v>6049160.46</v>
      </c>
    </row>
    <row r="175" spans="1:4" ht="15">
      <c r="A175" s="48" t="s">
        <v>102</v>
      </c>
      <c r="B175" s="49">
        <v>1366280.7</v>
      </c>
      <c r="C175" s="49"/>
      <c r="D175" s="49">
        <v>1366280.7</v>
      </c>
    </row>
    <row r="176" spans="1:4" ht="15">
      <c r="A176" s="48" t="s">
        <v>103</v>
      </c>
      <c r="B176" s="49">
        <v>2534777.48</v>
      </c>
      <c r="C176" s="49"/>
      <c r="D176" s="49">
        <v>2292375.98</v>
      </c>
    </row>
    <row r="177" spans="1:4" ht="15">
      <c r="A177" s="48" t="s">
        <v>104</v>
      </c>
      <c r="B177" s="49">
        <v>100872.3</v>
      </c>
      <c r="C177" s="49"/>
      <c r="D177" s="49">
        <v>100872.3</v>
      </c>
    </row>
    <row r="178" spans="1:4" ht="15">
      <c r="A178" s="48" t="s">
        <v>105</v>
      </c>
      <c r="B178" s="49">
        <v>8142</v>
      </c>
      <c r="C178" s="49"/>
      <c r="D178" s="49">
        <v>8142</v>
      </c>
    </row>
    <row r="179" spans="1:4" ht="15">
      <c r="A179" s="48" t="s">
        <v>106</v>
      </c>
      <c r="B179" s="49">
        <v>2793850.36</v>
      </c>
      <c r="C179" s="49"/>
      <c r="D179" s="49">
        <v>0</v>
      </c>
    </row>
    <row r="180" spans="1:4" ht="15">
      <c r="A180" s="48" t="s">
        <v>107</v>
      </c>
      <c r="B180" s="49">
        <v>154576.57999999999</v>
      </c>
      <c r="C180" s="49"/>
      <c r="D180" s="49">
        <v>154576.57999999999</v>
      </c>
    </row>
    <row r="181" spans="1:4" ht="15">
      <c r="A181" s="48" t="s">
        <v>108</v>
      </c>
      <c r="B181" s="49">
        <v>24756.5</v>
      </c>
      <c r="C181" s="49"/>
      <c r="D181" s="49">
        <v>0</v>
      </c>
    </row>
    <row r="182" spans="1:4" ht="15">
      <c r="A182" s="48" t="s">
        <v>109</v>
      </c>
      <c r="B182" s="49">
        <v>509120.28</v>
      </c>
      <c r="C182" s="49"/>
      <c r="D182" s="49">
        <v>509120.28</v>
      </c>
    </row>
    <row r="183" spans="1:4" ht="15">
      <c r="A183" s="48" t="s">
        <v>110</v>
      </c>
      <c r="B183" s="49">
        <v>275199.59999999998</v>
      </c>
      <c r="C183" s="49"/>
      <c r="D183" s="49">
        <v>275199.59999999998</v>
      </c>
    </row>
    <row r="184" spans="1:4" ht="15">
      <c r="A184" s="48" t="s">
        <v>111</v>
      </c>
      <c r="B184" s="54">
        <v>2760174.11</v>
      </c>
      <c r="C184" s="49"/>
      <c r="D184" s="54">
        <v>2760174.11</v>
      </c>
    </row>
    <row r="185" spans="1:4" ht="15.75">
      <c r="A185" s="48" t="s">
        <v>112</v>
      </c>
      <c r="B185" s="56">
        <f>SUM(B165:B184)</f>
        <v>222110447.77000004</v>
      </c>
      <c r="C185" s="56"/>
      <c r="D185" s="56">
        <f>SUM(D165:D184)</f>
        <v>203077482.87000003</v>
      </c>
    </row>
    <row r="186" spans="1:4" ht="15">
      <c r="A186" s="48" t="s">
        <v>113</v>
      </c>
      <c r="B186" s="8">
        <v>-97623586.239999995</v>
      </c>
      <c r="C186" s="49"/>
      <c r="D186" s="8">
        <v>-84521292.579999998</v>
      </c>
    </row>
    <row r="187" spans="1:4" ht="16.5" thickBot="1">
      <c r="A187" s="48" t="s">
        <v>114</v>
      </c>
      <c r="B187" s="55">
        <f>+B185+B186</f>
        <v>124486861.53000005</v>
      </c>
      <c r="C187" s="56"/>
      <c r="D187" s="55">
        <f>SUM(D185:D186)</f>
        <v>118556190.29000004</v>
      </c>
    </row>
    <row r="188" spans="1:4" ht="15.75" thickTop="1">
      <c r="A188" s="48"/>
      <c r="B188" s="49"/>
      <c r="C188" s="48"/>
      <c r="D188" s="49"/>
    </row>
    <row r="189" spans="1:4" ht="15.75">
      <c r="A189" s="80" t="s">
        <v>115</v>
      </c>
      <c r="B189" s="80"/>
      <c r="C189" s="80"/>
      <c r="D189" s="80"/>
    </row>
    <row r="190" spans="1:4" ht="15">
      <c r="A190" s="81" t="s">
        <v>187</v>
      </c>
      <c r="B190" s="81"/>
      <c r="C190" s="81"/>
      <c r="D190" s="81"/>
    </row>
    <row r="191" spans="1:4" ht="15.75">
      <c r="A191" s="50" t="s">
        <v>53</v>
      </c>
      <c r="B191" s="53">
        <v>2025</v>
      </c>
      <c r="C191" s="53"/>
      <c r="D191" s="53">
        <v>2024</v>
      </c>
    </row>
    <row r="192" spans="1:4" ht="15">
      <c r="A192" s="48" t="s">
        <v>116</v>
      </c>
      <c r="B192" s="49">
        <v>9740252.3000000007</v>
      </c>
      <c r="C192" s="49"/>
      <c r="D192" s="49">
        <v>9740252.3000000007</v>
      </c>
    </row>
    <row r="193" spans="1:4" ht="15">
      <c r="A193" s="48" t="s">
        <v>117</v>
      </c>
      <c r="B193" s="54">
        <v>2282708.7400000002</v>
      </c>
      <c r="C193" s="49"/>
      <c r="D193" s="54">
        <v>2282708.7400000002</v>
      </c>
    </row>
    <row r="194" spans="1:4" ht="15.75">
      <c r="A194" s="48" t="s">
        <v>118</v>
      </c>
      <c r="B194" s="56">
        <f>SUM(B192:B193)</f>
        <v>12022961.040000001</v>
      </c>
      <c r="C194" s="56"/>
      <c r="D194" s="56">
        <f>SUM(D192:D193)</f>
        <v>12022961.040000001</v>
      </c>
    </row>
    <row r="195" spans="1:4" ht="15">
      <c r="A195" s="48" t="s">
        <v>119</v>
      </c>
      <c r="B195" s="8">
        <v>-9740252.3000000007</v>
      </c>
      <c r="C195" s="49"/>
      <c r="D195" s="8">
        <v>-9740252.3000000007</v>
      </c>
    </row>
    <row r="196" spans="1:4" ht="16.5" thickBot="1">
      <c r="A196" s="48" t="s">
        <v>114</v>
      </c>
      <c r="B196" s="55">
        <f>SUM(B194:B195)</f>
        <v>2282708.7400000002</v>
      </c>
      <c r="C196" s="56"/>
      <c r="D196" s="55">
        <f>SUM(D194:D195)</f>
        <v>2282708.7400000002</v>
      </c>
    </row>
    <row r="197" spans="1:4" ht="15.75" thickTop="1">
      <c r="A197" s="48"/>
      <c r="B197" s="49"/>
      <c r="C197" s="48"/>
      <c r="D197" s="49"/>
    </row>
    <row r="198" spans="1:4" ht="15.75">
      <c r="A198" s="80" t="s">
        <v>120</v>
      </c>
      <c r="B198" s="80"/>
      <c r="C198" s="80"/>
      <c r="D198" s="80"/>
    </row>
    <row r="199" spans="1:4" ht="15">
      <c r="A199" s="81" t="s">
        <v>182</v>
      </c>
      <c r="B199" s="81"/>
      <c r="C199" s="81"/>
      <c r="D199" s="81"/>
    </row>
    <row r="200" spans="1:4" ht="15">
      <c r="A200" s="48"/>
      <c r="B200" s="49"/>
      <c r="C200" s="48"/>
      <c r="D200" s="49"/>
    </row>
    <row r="201" spans="1:4" ht="15.75">
      <c r="A201" s="50" t="s">
        <v>53</v>
      </c>
      <c r="B201" s="53">
        <v>2025</v>
      </c>
      <c r="C201" s="53"/>
      <c r="D201" s="53">
        <v>2024</v>
      </c>
    </row>
    <row r="202" spans="1:4" ht="15">
      <c r="A202" s="48" t="s">
        <v>121</v>
      </c>
      <c r="B202" s="49">
        <v>23337417.23</v>
      </c>
      <c r="C202" s="49"/>
      <c r="D202" s="49">
        <v>31781959.59</v>
      </c>
    </row>
    <row r="203" spans="1:4" ht="15">
      <c r="A203" s="48" t="s">
        <v>122</v>
      </c>
      <c r="B203" s="49">
        <v>26785650.98</v>
      </c>
      <c r="C203" s="49"/>
      <c r="D203" s="49">
        <v>802812.12</v>
      </c>
    </row>
    <row r="204" spans="1:4" ht="15">
      <c r="A204" s="48" t="s">
        <v>123</v>
      </c>
      <c r="B204" s="54">
        <v>2597092.9700000002</v>
      </c>
      <c r="C204" s="49"/>
      <c r="D204" s="54">
        <v>2597092.9700000002</v>
      </c>
    </row>
    <row r="205" spans="1:4" ht="16.5" thickBot="1">
      <c r="A205" s="50" t="s">
        <v>124</v>
      </c>
      <c r="B205" s="55">
        <f>SUM(B202:B204)</f>
        <v>52720161.18</v>
      </c>
      <c r="C205" s="56"/>
      <c r="D205" s="55">
        <f>SUM(D202:D204)</f>
        <v>35181864.68</v>
      </c>
    </row>
    <row r="206" spans="1:4" ht="15.75" thickTop="1">
      <c r="A206" s="48"/>
      <c r="B206" s="49"/>
      <c r="C206" s="48"/>
      <c r="D206" s="49"/>
    </row>
    <row r="207" spans="1:4" ht="15">
      <c r="A207" s="48"/>
      <c r="B207" s="49"/>
      <c r="C207" s="48"/>
      <c r="D207" s="49"/>
    </row>
    <row r="208" spans="1:4" ht="15.75">
      <c r="A208" s="50" t="s">
        <v>125</v>
      </c>
      <c r="B208" s="49"/>
      <c r="C208" s="48"/>
      <c r="D208" s="49"/>
    </row>
    <row r="209" spans="1:4" ht="15.75">
      <c r="A209" s="80" t="s">
        <v>126</v>
      </c>
      <c r="B209" s="80"/>
      <c r="C209" s="80"/>
      <c r="D209" s="80"/>
    </row>
    <row r="210" spans="1:4" ht="32.25" customHeight="1">
      <c r="A210" s="82" t="s">
        <v>183</v>
      </c>
      <c r="B210" s="82"/>
      <c r="C210" s="82"/>
      <c r="D210" s="82"/>
    </row>
    <row r="211" spans="1:4" ht="15">
      <c r="A211" s="48"/>
      <c r="B211" s="49"/>
      <c r="C211" s="48"/>
      <c r="D211" s="49"/>
    </row>
    <row r="212" spans="1:4" ht="15.75">
      <c r="A212" s="51" t="s">
        <v>53</v>
      </c>
      <c r="B212" s="53">
        <v>2025</v>
      </c>
      <c r="C212" s="53"/>
      <c r="D212" s="53">
        <v>2024</v>
      </c>
    </row>
    <row r="213" spans="1:4" ht="15">
      <c r="A213" s="48" t="s">
        <v>127</v>
      </c>
      <c r="B213" s="78">
        <v>155487.28</v>
      </c>
      <c r="C213" s="79"/>
      <c r="D213" s="78">
        <v>44282.61</v>
      </c>
    </row>
    <row r="214" spans="1:4" ht="15">
      <c r="A214" s="48" t="s">
        <v>128</v>
      </c>
      <c r="B214" s="78">
        <v>322992.49</v>
      </c>
      <c r="C214" s="78"/>
      <c r="D214" s="78">
        <v>377521.91</v>
      </c>
    </row>
    <row r="215" spans="1:4" ht="15">
      <c r="A215" s="48" t="s">
        <v>129</v>
      </c>
      <c r="B215" s="78">
        <v>3358867.68</v>
      </c>
      <c r="C215" s="79"/>
      <c r="D215" s="78">
        <v>3448097.65</v>
      </c>
    </row>
    <row r="216" spans="1:4" ht="15">
      <c r="A216" s="48" t="s">
        <v>130</v>
      </c>
      <c r="B216" s="78">
        <v>188502.14</v>
      </c>
      <c r="C216" s="78"/>
      <c r="D216" s="78">
        <v>147110.34</v>
      </c>
    </row>
    <row r="217" spans="1:4" ht="15">
      <c r="A217" s="48" t="s">
        <v>131</v>
      </c>
      <c r="B217" s="78">
        <v>206362.19</v>
      </c>
      <c r="C217" s="79"/>
      <c r="D217" s="78">
        <v>44999.8</v>
      </c>
    </row>
    <row r="218" spans="1:4" ht="15">
      <c r="A218" s="48" t="s">
        <v>172</v>
      </c>
      <c r="B218" s="78">
        <v>1404.22</v>
      </c>
      <c r="C218" s="79"/>
      <c r="D218" s="78">
        <v>0</v>
      </c>
    </row>
    <row r="219" spans="1:4" ht="15">
      <c r="A219" s="48" t="s">
        <v>154</v>
      </c>
      <c r="B219" s="78">
        <v>0</v>
      </c>
      <c r="C219" s="79"/>
      <c r="D219" s="78">
        <v>1715.46</v>
      </c>
    </row>
    <row r="220" spans="1:4" ht="16.5" thickBot="1">
      <c r="A220" s="50" t="s">
        <v>132</v>
      </c>
      <c r="B220" s="55">
        <f>SUM(B213:B219)</f>
        <v>4233616</v>
      </c>
      <c r="C220" s="56"/>
      <c r="D220" s="55">
        <f>SUM(D213:D219)</f>
        <v>4063727.7699999996</v>
      </c>
    </row>
    <row r="221" spans="1:4" ht="16.5" thickTop="1">
      <c r="A221" s="48"/>
      <c r="B221" s="56"/>
      <c r="C221" s="56"/>
      <c r="D221" s="56"/>
    </row>
    <row r="222" spans="1:4" ht="15.75">
      <c r="A222" s="80" t="s">
        <v>133</v>
      </c>
      <c r="B222" s="80"/>
      <c r="C222" s="80"/>
      <c r="D222" s="80"/>
    </row>
    <row r="223" spans="1:4" ht="15">
      <c r="A223" s="81" t="s">
        <v>184</v>
      </c>
      <c r="B223" s="81"/>
      <c r="C223" s="81"/>
      <c r="D223" s="81"/>
    </row>
    <row r="224" spans="1:4" ht="15">
      <c r="A224" s="64"/>
      <c r="B224" s="64"/>
      <c r="C224" s="64"/>
      <c r="D224" s="64"/>
    </row>
    <row r="225" spans="1:4" ht="15.75">
      <c r="A225" s="50" t="s">
        <v>53</v>
      </c>
      <c r="B225" s="53">
        <v>2025</v>
      </c>
      <c r="C225" s="53"/>
      <c r="D225" s="53">
        <v>2024</v>
      </c>
    </row>
    <row r="226" spans="1:4" ht="15">
      <c r="A226" s="48" t="s">
        <v>134</v>
      </c>
      <c r="B226" s="78">
        <v>100350</v>
      </c>
      <c r="C226" s="78"/>
      <c r="D226" s="78">
        <v>52400</v>
      </c>
    </row>
    <row r="227" spans="1:4" ht="15">
      <c r="A227" s="48" t="s">
        <v>135</v>
      </c>
      <c r="B227" s="78">
        <v>8398535.4199999999</v>
      </c>
      <c r="C227" s="78"/>
      <c r="D227" s="78">
        <v>3883769.34</v>
      </c>
    </row>
    <row r="228" spans="1:4" ht="15">
      <c r="A228" s="48" t="s">
        <v>136</v>
      </c>
      <c r="B228" s="78">
        <v>4056620.51</v>
      </c>
      <c r="C228" s="78"/>
      <c r="D228" s="78">
        <v>202391.32</v>
      </c>
    </row>
    <row r="229" spans="1:4" ht="16.5" thickBot="1">
      <c r="A229" s="50" t="s">
        <v>137</v>
      </c>
      <c r="B229" s="55">
        <f>SUM(B226:B228)</f>
        <v>12555505.93</v>
      </c>
      <c r="C229" s="56"/>
      <c r="D229" s="55">
        <f>SUM(D226:D228)</f>
        <v>4138560.6599999997</v>
      </c>
    </row>
    <row r="230" spans="1:4" ht="15.75" thickTop="1">
      <c r="A230" s="48"/>
      <c r="B230" s="49"/>
      <c r="C230" s="48"/>
      <c r="D230" s="49"/>
    </row>
    <row r="231" spans="1:4" ht="15.75">
      <c r="A231" s="80" t="s">
        <v>138</v>
      </c>
      <c r="B231" s="80"/>
      <c r="C231" s="80"/>
      <c r="D231" s="80"/>
    </row>
    <row r="232" spans="1:4" ht="15">
      <c r="A232" s="81" t="s">
        <v>185</v>
      </c>
      <c r="B232" s="81"/>
      <c r="C232" s="81"/>
      <c r="D232" s="81"/>
    </row>
    <row r="233" spans="1:4" ht="15.75">
      <c r="A233" s="50" t="s">
        <v>53</v>
      </c>
      <c r="B233" s="53">
        <v>2025</v>
      </c>
      <c r="C233" s="53"/>
      <c r="D233" s="53">
        <v>2024</v>
      </c>
    </row>
    <row r="234" spans="1:4" ht="15">
      <c r="A234" s="48" t="s">
        <v>139</v>
      </c>
      <c r="B234" s="78">
        <v>14462612.359999999</v>
      </c>
      <c r="C234" s="78"/>
      <c r="D234" s="78">
        <v>13235452.52</v>
      </c>
    </row>
    <row r="235" spans="1:4" ht="15">
      <c r="A235" s="48" t="s">
        <v>140</v>
      </c>
      <c r="B235" s="78">
        <v>29006607.91</v>
      </c>
      <c r="C235" s="78"/>
      <c r="D235" s="78">
        <v>27586303.120000001</v>
      </c>
    </row>
    <row r="236" spans="1:4" ht="15">
      <c r="A236" s="48" t="s">
        <v>141</v>
      </c>
      <c r="B236" s="78">
        <v>9686974</v>
      </c>
      <c r="C236" s="78"/>
      <c r="D236" s="78">
        <v>1200000</v>
      </c>
    </row>
    <row r="237" spans="1:4" ht="15">
      <c r="A237" s="48" t="s">
        <v>142</v>
      </c>
      <c r="B237" s="78">
        <v>592457.66</v>
      </c>
      <c r="C237" s="78"/>
      <c r="D237" s="78">
        <v>682787.5</v>
      </c>
    </row>
    <row r="238" spans="1:4" ht="16.5" thickBot="1">
      <c r="A238" s="50" t="s">
        <v>143</v>
      </c>
      <c r="B238" s="55">
        <f>SUM(B234:B237)</f>
        <v>53748651.929999992</v>
      </c>
      <c r="C238" s="56"/>
      <c r="D238" s="55">
        <f>SUM(D234:D237)</f>
        <v>42704543.140000001</v>
      </c>
    </row>
    <row r="239" spans="1:4" ht="15.75" thickTop="1">
      <c r="A239" s="48"/>
      <c r="B239" s="49"/>
      <c r="C239" s="48"/>
      <c r="D239" s="49"/>
    </row>
    <row r="240" spans="1:4" ht="15">
      <c r="A240" s="48"/>
      <c r="B240" s="49"/>
      <c r="C240" s="48"/>
      <c r="D240" s="49"/>
    </row>
    <row r="241" spans="1:4" ht="15.75">
      <c r="A241" s="50" t="s">
        <v>144</v>
      </c>
      <c r="B241" s="49"/>
      <c r="C241" s="48"/>
      <c r="D241" s="49"/>
    </row>
    <row r="242" spans="1:4" ht="15.75">
      <c r="A242" s="50"/>
      <c r="B242" s="49"/>
      <c r="C242" s="48"/>
      <c r="D242" s="49"/>
    </row>
    <row r="243" spans="1:4" ht="15.75">
      <c r="A243" s="80" t="s">
        <v>145</v>
      </c>
      <c r="B243" s="80"/>
      <c r="C243" s="80"/>
      <c r="D243" s="80"/>
    </row>
    <row r="244" spans="1:4" ht="15.75">
      <c r="A244" s="51"/>
      <c r="B244" s="77"/>
      <c r="C244" s="51"/>
      <c r="D244" s="77"/>
    </row>
    <row r="245" spans="1:4" ht="15">
      <c r="A245" s="81" t="s">
        <v>186</v>
      </c>
      <c r="B245" s="81"/>
      <c r="C245" s="81"/>
      <c r="D245" s="81"/>
    </row>
    <row r="246" spans="1:4" ht="15">
      <c r="A246" s="64"/>
      <c r="B246" s="64"/>
      <c r="C246" s="64"/>
      <c r="D246" s="64"/>
    </row>
    <row r="247" spans="1:4" ht="15.75">
      <c r="A247" s="50" t="s">
        <v>144</v>
      </c>
      <c r="B247" s="49"/>
      <c r="C247" s="48"/>
      <c r="D247" s="49"/>
    </row>
    <row r="248" spans="1:4" ht="15.75">
      <c r="A248" s="50" t="s">
        <v>146</v>
      </c>
      <c r="B248" s="53">
        <v>2025</v>
      </c>
      <c r="C248" s="53"/>
      <c r="D248" s="53">
        <v>2024</v>
      </c>
    </row>
    <row r="249" spans="1:4" ht="15">
      <c r="A249" s="48" t="s">
        <v>147</v>
      </c>
      <c r="B249" s="78">
        <v>9450837.6500000004</v>
      </c>
      <c r="C249" s="78"/>
      <c r="D249" s="78">
        <v>9450837.6500000004</v>
      </c>
    </row>
    <row r="250" spans="1:4" ht="15">
      <c r="A250" s="48" t="s">
        <v>0</v>
      </c>
      <c r="B250" s="78">
        <v>38817918.390000001</v>
      </c>
      <c r="C250" s="78"/>
      <c r="D250" s="78">
        <v>63549449.549999997</v>
      </c>
    </row>
    <row r="251" spans="1:4" ht="15">
      <c r="A251" s="48" t="s">
        <v>148</v>
      </c>
      <c r="B251" s="78">
        <v>283713741.23000002</v>
      </c>
      <c r="C251" s="78"/>
      <c r="D251" s="78">
        <v>195007955.47999999</v>
      </c>
    </row>
    <row r="252" spans="1:4" ht="16.5" thickBot="1">
      <c r="A252" s="50" t="s">
        <v>149</v>
      </c>
      <c r="B252" s="55">
        <f>SUM(B249:B251)</f>
        <v>331982497.27000004</v>
      </c>
      <c r="C252" s="56"/>
      <c r="D252" s="55">
        <f>SUM(D249:D251)</f>
        <v>268008242.68000001</v>
      </c>
    </row>
    <row r="253" spans="1:4" ht="15" thickTop="1"/>
  </sheetData>
  <mergeCells count="34">
    <mergeCell ref="D55:E55"/>
    <mergeCell ref="A1:D1"/>
    <mergeCell ref="B51:C51"/>
    <mergeCell ref="B52:C52"/>
    <mergeCell ref="B46:C46"/>
    <mergeCell ref="A64:D64"/>
    <mergeCell ref="A66:D66"/>
    <mergeCell ref="A69:D69"/>
    <mergeCell ref="A70:D70"/>
    <mergeCell ref="A82:D82"/>
    <mergeCell ref="A88:D88"/>
    <mergeCell ref="A91:D91"/>
    <mergeCell ref="A98:D98"/>
    <mergeCell ref="A99:D99"/>
    <mergeCell ref="A102:D102"/>
    <mergeCell ref="A121:D121"/>
    <mergeCell ref="A129:D130"/>
    <mergeCell ref="A146:D146"/>
    <mergeCell ref="A147:D147"/>
    <mergeCell ref="A154:D154"/>
    <mergeCell ref="A155:D155"/>
    <mergeCell ref="A161:D161"/>
    <mergeCell ref="A189:D189"/>
    <mergeCell ref="A190:D190"/>
    <mergeCell ref="A198:D198"/>
    <mergeCell ref="A231:D231"/>
    <mergeCell ref="A232:D232"/>
    <mergeCell ref="A243:D243"/>
    <mergeCell ref="A245:D245"/>
    <mergeCell ref="A199:D199"/>
    <mergeCell ref="A209:D209"/>
    <mergeCell ref="A210:D210"/>
    <mergeCell ref="A222:D222"/>
    <mergeCell ref="A223:D223"/>
  </mergeCells>
  <pageMargins left="0.9055118110236221" right="0.27559055118110237" top="0.82677165354330717" bottom="0.39370078740157483" header="0.23622047244094491" footer="0"/>
  <pageSetup scale="61" orientation="portrait" r:id="rId1"/>
  <headerFooter alignWithMargins="0"/>
  <rowBreaks count="3" manualBreakCount="3">
    <brk id="63" max="3" man="1"/>
    <brk id="126" max="3" man="1"/>
    <brk id="196" max="3" man="1"/>
  </rowBreaks>
  <colBreaks count="1" manualBreakCount="1">
    <brk id="4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F3D21C51022B409C49503486ECC996" ma:contentTypeVersion="14" ma:contentTypeDescription="Crear nuevo documento." ma:contentTypeScope="" ma:versionID="b2a24577f90cfd05fd82c1a5d76ea8ba">
  <xsd:schema xmlns:xsd="http://www.w3.org/2001/XMLSchema" xmlns:xs="http://www.w3.org/2001/XMLSchema" xmlns:p="http://schemas.microsoft.com/office/2006/metadata/properties" xmlns:ns2="966e0af8-eb04-4871-9ba3-4bac4d7ba408" xmlns:ns3="28489dc2-50cf-493e-a704-cb1420394a7d" targetNamespace="http://schemas.microsoft.com/office/2006/metadata/properties" ma:root="true" ma:fieldsID="c6d758aef4907c8719f4ba8df5011785" ns2:_="" ns3:_="">
    <xsd:import namespace="966e0af8-eb04-4871-9ba3-4bac4d7ba408"/>
    <xsd:import namespace="28489dc2-50cf-493e-a704-cb1420394a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e0af8-eb04-4871-9ba3-4bac4d7ba4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fd1bcfab-92ed-418b-a830-1d6ea5935d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89dc2-50cf-493e-a704-cb1420394a7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d64cec46-a817-428a-87a7-9f7fdb4146ae}" ma:internalName="TaxCatchAll" ma:showField="CatchAllData" ma:web="28489dc2-50cf-493e-a704-cb1420394a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6e0af8-eb04-4871-9ba3-4bac4d7ba408">
      <Terms xmlns="http://schemas.microsoft.com/office/infopath/2007/PartnerControls"/>
    </lcf76f155ced4ddcb4097134ff3c332f>
    <TaxCatchAll xmlns="28489dc2-50cf-493e-a704-cb1420394a7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CC9271-BF8D-4D8B-8D4A-3F28CB1FE5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6e0af8-eb04-4871-9ba3-4bac4d7ba408"/>
    <ds:schemaRef ds:uri="28489dc2-50cf-493e-a704-cb1420394a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72009D-92D2-4DF3-BE23-3740CA937DAE}">
  <ds:schemaRefs>
    <ds:schemaRef ds:uri="http://schemas.microsoft.com/office/2006/metadata/properties"/>
    <ds:schemaRef ds:uri="http://schemas.microsoft.com/office/infopath/2007/PartnerControls"/>
    <ds:schemaRef ds:uri="966e0af8-eb04-4871-9ba3-4bac4d7ba408"/>
    <ds:schemaRef ds:uri="28489dc2-50cf-493e-a704-cb1420394a7d"/>
  </ds:schemaRefs>
</ds:datastoreItem>
</file>

<file path=customXml/itemProps3.xml><?xml version="1.0" encoding="utf-8"?>
<ds:datastoreItem xmlns:ds="http://schemas.openxmlformats.org/officeDocument/2006/customXml" ds:itemID="{2D6994BF-3FCF-45C0-8FF4-7A93F5323B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Pauel Montero De Oleo</dc:creator>
  <cp:lastModifiedBy>Felicia Pamela Collado Jiménez</cp:lastModifiedBy>
  <cp:lastPrinted>2025-10-13T15:56:40Z</cp:lastPrinted>
  <dcterms:created xsi:type="dcterms:W3CDTF">2025-09-04T21:30:22Z</dcterms:created>
  <dcterms:modified xsi:type="dcterms:W3CDTF">2025-10-13T15:56:56Z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2617800</vt:r8>
  </property>
  <property fmtid="{D5CDD505-2E9C-101B-9397-08002B2CF9AE}" pid="3" name="xd_ProgID">
    <vt:lpwstr/>
  </property>
  <property fmtid="{D5CDD505-2E9C-101B-9397-08002B2CF9AE}" pid="4" name="MediaServiceImageTags">
    <vt:lpwstr/>
  </property>
  <property fmtid="{D5CDD505-2E9C-101B-9397-08002B2CF9AE}" pid="5" name="ContentTypeId">
    <vt:lpwstr>0x0101000CF3D21C51022B409C49503486ECC996</vt:lpwstr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xd_Signature">
    <vt:bool>false</vt:bool>
  </property>
</Properties>
</file>