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Estados Financieros 2025/8-Agosto 2025/"/>
    </mc:Choice>
  </mc:AlternateContent>
  <xr:revisionPtr revIDLastSave="2" documentId="8_{78BC75D9-EE8A-476A-8CD7-74664FC82211}" xr6:coauthVersionLast="47" xr6:coauthVersionMax="47" xr10:uidLastSave="{844A6794-1A00-4663-9C88-F77A21D56295}"/>
  <bookViews>
    <workbookView xWindow="28680" yWindow="-120" windowWidth="29040" windowHeight="15840" xr2:uid="{686F50F6-8717-43D2-AC3D-4E25BEECAF0E}"/>
  </bookViews>
  <sheets>
    <sheet name="BALANCE GENERAL" sheetId="1" r:id="rId1"/>
  </sheets>
  <externalReferences>
    <externalReference r:id="rId2"/>
    <externalReference r:id="rId3"/>
  </externalReferences>
  <definedNames>
    <definedName name="_xlnm.Print_Area" localSheetId="0">'BALANCE GENERAL'!$A$1:$D$249</definedName>
    <definedName name="_xlnm.Print_Titles" localSheetId="0">'BALANCE GENERAL'!#REF!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7" i="1" l="1"/>
  <c r="B224" i="1"/>
  <c r="D224" i="1"/>
  <c r="D214" i="1"/>
  <c r="B138" i="1"/>
  <c r="D138" i="1"/>
  <c r="D121" i="1"/>
  <c r="B113" i="1"/>
  <c r="B247" i="1"/>
  <c r="D233" i="1"/>
  <c r="B233" i="1"/>
  <c r="B214" i="1"/>
  <c r="D200" i="1"/>
  <c r="B200" i="1"/>
  <c r="D189" i="1"/>
  <c r="D191" i="1" s="1"/>
  <c r="B189" i="1"/>
  <c r="B191" i="1" s="1"/>
  <c r="D180" i="1"/>
  <c r="D182" i="1" s="1"/>
  <c r="B180" i="1"/>
  <c r="B182" i="1" s="1"/>
  <c r="D154" i="1"/>
  <c r="B154" i="1"/>
  <c r="D147" i="1"/>
  <c r="B147" i="1"/>
  <c r="D113" i="1"/>
  <c r="D96" i="1"/>
  <c r="B96" i="1"/>
  <c r="D78" i="1"/>
  <c r="B78" i="1"/>
  <c r="C14" i="1" l="1"/>
  <c r="D14" i="1"/>
  <c r="C20" i="1"/>
  <c r="D20" i="1"/>
  <c r="C30" i="1"/>
  <c r="D30" i="1"/>
  <c r="C39" i="1"/>
  <c r="C40" i="1"/>
  <c r="D41" i="1"/>
  <c r="D43" i="1" s="1"/>
  <c r="D22" i="1" l="1"/>
  <c r="E42" i="1" s="1"/>
  <c r="C41" i="1"/>
  <c r="C43" i="1" s="1"/>
  <c r="C22" i="1"/>
  <c r="E43" i="1" l="1"/>
</calcChain>
</file>

<file path=xl/sharedStrings.xml><?xml version="1.0" encoding="utf-8"?>
<sst xmlns="http://schemas.openxmlformats.org/spreadsheetml/2006/main" count="205" uniqueCount="184">
  <si>
    <t>Resultado del Período</t>
  </si>
  <si>
    <t>ACTIVOS</t>
  </si>
  <si>
    <t>BALANCE GENERAL</t>
  </si>
  <si>
    <t xml:space="preserve">                           Página 1</t>
  </si>
  <si>
    <t>ESTADOS FINANCIEROS</t>
  </si>
  <si>
    <t>Superintendente de Pensiones</t>
  </si>
  <si>
    <t>Contralora</t>
  </si>
  <si>
    <t xml:space="preserve"> Encargado de Contabilidad</t>
  </si>
  <si>
    <t xml:space="preserve">Francisco A. Torres </t>
  </si>
  <si>
    <t xml:space="preserve">    Monica Peña Medina      </t>
  </si>
  <si>
    <t xml:space="preserve"> Johnson Moreno Cruz</t>
  </si>
  <si>
    <t>Firma:</t>
  </si>
  <si>
    <t>TOTAL PASIVOS Y PATRIMONIO</t>
  </si>
  <si>
    <t>TOTAL PATRIMONIO</t>
  </si>
  <si>
    <t>Resultado de Períodos Anteriores</t>
  </si>
  <si>
    <t>Reservas de Capital</t>
  </si>
  <si>
    <t>Otros Ajustes de años Anteriores</t>
  </si>
  <si>
    <t>PATRIMONIO</t>
  </si>
  <si>
    <t>TOTAL PASIVOS NO CORRIENTES</t>
  </si>
  <si>
    <t>Pasivos no Corrientes</t>
  </si>
  <si>
    <t>PASIVOS NO CORRIENTES</t>
  </si>
  <si>
    <t>TOTAL PASIVOS CORRIENTES</t>
  </si>
  <si>
    <t>NOTA 11</t>
  </si>
  <si>
    <t>Otras Cuentas por Pagar</t>
  </si>
  <si>
    <t>NOTA 10</t>
  </si>
  <si>
    <t>Cuentas por Pagar</t>
  </si>
  <si>
    <t>NOTA 9</t>
  </si>
  <si>
    <t>Deducciones y Retenciones por Pagar</t>
  </si>
  <si>
    <t>PASIVOS CORRIENTES</t>
  </si>
  <si>
    <t>PASIVOS Y PATRIMONIO</t>
  </si>
  <si>
    <t>TOTAL ACTIVOS</t>
  </si>
  <si>
    <t>TOTAL ACTIVOS  NO CORRIENTES</t>
  </si>
  <si>
    <t>NOTA 8</t>
  </si>
  <si>
    <t>Otros Activos no Corrientes</t>
  </si>
  <si>
    <t>NOTA 7</t>
  </si>
  <si>
    <t>Bienes Intangibles</t>
  </si>
  <si>
    <t>NOTA 6</t>
  </si>
  <si>
    <t>Bienes de Uso Neto</t>
  </si>
  <si>
    <t>ACTIVOS NO CORRIENTES</t>
  </si>
  <si>
    <t>TOTAL ACTIVOS CORRIENTES</t>
  </si>
  <si>
    <t>NOTA 5</t>
  </si>
  <si>
    <t>Otros Activos</t>
  </si>
  <si>
    <t>NOTA 4</t>
  </si>
  <si>
    <t>Inventario de Consumo</t>
  </si>
  <si>
    <t>NOTA 3</t>
  </si>
  <si>
    <t>Cuentas y Documentos por Cobrar</t>
  </si>
  <si>
    <t>NOTA 2.3.2</t>
  </si>
  <si>
    <t>Inversiones Financieras a Corto Plazo</t>
  </si>
  <si>
    <t>NOTA 2</t>
  </si>
  <si>
    <t>Efectivo y Equivalente de Efectivo</t>
  </si>
  <si>
    <t>ACTIVOS CORRIENTES</t>
  </si>
  <si>
    <t>NOTAS</t>
  </si>
  <si>
    <t>SUPERINTENDENCIA DE PENSIONES
BALANCE GENERAL
 AL 31  DE AGOSTO 2025 Y 2024
Valores RD$</t>
  </si>
  <si>
    <t>Nota 2 Efectivo y Equivalente de Efectivo</t>
  </si>
  <si>
    <t>Descripción</t>
  </si>
  <si>
    <t>Caja Chica</t>
  </si>
  <si>
    <t>Cuenta Corriente Regular</t>
  </si>
  <si>
    <t>Cuenta Corriente Operaciones</t>
  </si>
  <si>
    <t>Cuenta Corriente Nómina</t>
  </si>
  <si>
    <t>Cuenta Corriente Inversiones JMMB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</si>
  <si>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</si>
  <si>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</si>
  <si>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</si>
  <si>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</si>
  <si>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</si>
  <si>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</si>
  <si>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JMMB Bank, S.A</t>
  </si>
  <si>
    <t>Total Disponible en Inversiones</t>
  </si>
  <si>
    <t>Nota 3 Cuentas y Documentos por Cobrar</t>
  </si>
  <si>
    <t>Nota 3.1 Cuentas por Cobrar Empleados y Funcionarios</t>
  </si>
  <si>
    <t>Mónica Peña (Seguro Complementario)</t>
  </si>
  <si>
    <t xml:space="preserve">Total Cuentas por Cobrar Empleados y Funcionarios                                               </t>
  </si>
  <si>
    <t>Nota 3.2 Otras Cuentas por Cobrar</t>
  </si>
  <si>
    <t xml:space="preserve">Dirección General de Impuestos Interno (DGII)  </t>
  </si>
  <si>
    <t xml:space="preserve">Total Otras Cuentas por Cobrar                                               </t>
  </si>
  <si>
    <t>Nota 3.3 Anticipos a Proveedores</t>
  </si>
  <si>
    <t>Compañía Armenteros de Const. Civiles, SRL</t>
  </si>
  <si>
    <t>Maximo A. Cuevas</t>
  </si>
  <si>
    <t>Dominican Risk &amp; Compliance SRL</t>
  </si>
  <si>
    <t>Gat Office, SRL</t>
  </si>
  <si>
    <t>AGEP Soluciones de ingeniería, SRL</t>
  </si>
  <si>
    <t>Angel Daniel Mendoza</t>
  </si>
  <si>
    <t>Educology Hub, SRL</t>
  </si>
  <si>
    <t>Total Anticipos a Proveedores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</si>
  <si>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</si>
  <si>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</si>
  <si>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</si>
  <si>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</si>
  <si>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</si>
  <si>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</si>
  <si>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</si>
  <si>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Cuotas Internacionales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</si>
  <si>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</si>
  <si>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</si>
  <si>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</si>
  <si>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</si>
  <si>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</si>
  <si>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Electrodomesticos</t>
  </si>
  <si>
    <t>Equipos de Transporte</t>
  </si>
  <si>
    <t>Equipos de Cómputos</t>
  </si>
  <si>
    <t>Equipos de Seguridad Militar</t>
  </si>
  <si>
    <t>Equipos Varios</t>
  </si>
  <si>
    <t>Otros Equipos de Transporte</t>
  </si>
  <si>
    <t>Sistema de aire acondicionado</t>
  </si>
  <si>
    <t>Camara Fotograficas y de Video</t>
  </si>
  <si>
    <t>Equipos y Aparatos Audiovisuales</t>
  </si>
  <si>
    <t>Maquinas-Herramienta</t>
  </si>
  <si>
    <t>Equipo de Tracción</t>
  </si>
  <si>
    <t>Equipo de Generación Eléctrica, Aparatos y A.</t>
  </si>
  <si>
    <t>Equipos de Televisión</t>
  </si>
  <si>
    <t>Equipos Médicos y de Laboratorio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</si>
  <si>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</si>
  <si>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</si>
  <si>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</si>
  <si>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</si>
  <si>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</si>
  <si>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</si>
  <si>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</si>
  <si>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</si>
  <si>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</si>
  <si>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</si>
  <si>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</si>
  <si>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</si>
  <si>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</si>
  <si>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para Edificaciones no Residenciales</t>
  </si>
  <si>
    <t>Obras de Arte</t>
  </si>
  <si>
    <t>Total Otros Activos</t>
  </si>
  <si>
    <t>PASIVOS</t>
  </si>
  <si>
    <t>Nota 9 Deducciones y Retenciones por Pagar</t>
  </si>
  <si>
    <t>Retención 10% por Honorarios</t>
  </si>
  <si>
    <t>Retención 5% Adquisición de Bienes y Servicios</t>
  </si>
  <si>
    <t>Retención Impuestos Sobre la Renta</t>
  </si>
  <si>
    <t>Retención 30% del 100% ITBIS</t>
  </si>
  <si>
    <t>Retención ITBIS</t>
  </si>
  <si>
    <t>Total Deducciones y Retenciones por Pagar</t>
  </si>
  <si>
    <t xml:space="preserve">Nota 10 Cuentas por Pagar </t>
  </si>
  <si>
    <t>Proveedores Locales</t>
  </si>
  <si>
    <t>Servicio por pagar</t>
  </si>
  <si>
    <t>Otros Proveedores Directos por Pagar</t>
  </si>
  <si>
    <t>Total Cuentas por Pagar</t>
  </si>
  <si>
    <t>Nota 11 Otras Cuentas por Pagar</t>
  </si>
  <si>
    <t>Provisión para Regalía Pascual</t>
  </si>
  <si>
    <t xml:space="preserve">Provisión para Bono Navideño                                                        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</si>
  <si>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</si>
  <si>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</si>
  <si>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</si>
  <si>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</si>
  <si>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</si>
  <si>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</si>
  <si>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Reserva de Capital*</t>
  </si>
  <si>
    <t>Resultados de Períodos Anteriores</t>
  </si>
  <si>
    <t>Total de Patrimonio</t>
  </si>
  <si>
    <t xml:space="preserve">Al 31 de Agosto de los años 2025 y 2024, el efectivo disponible en Caja y en las Cuentas Bancarias del Banco de Reservas de la República Dominicana está conformado por las siguientes cuentas: </t>
  </si>
  <si>
    <t>Al 31 de Agosto de los años 2025 y 2024, los valores en moneda extranjera depositados en el Banco  de Reservas de la República Dominicana consisten en:</t>
  </si>
  <si>
    <t>Al 31 de Agosto de los años 2025 y 2024, los saldos de las Inversiones Financieras se componen de:</t>
  </si>
  <si>
    <t>Al 31 de Agosto de los años 2025 y 2024, este rubro está representado por Cuentas por Cobrar Empleados y Funsionarios,  Otras Cuentas por Cobrar, y Anticipos a Proveedores.</t>
  </si>
  <si>
    <t>Al 31 de Agosto de los años 2025 y 2024, este rubro está compuesto como sigue:</t>
  </si>
  <si>
    <t>Al 31 de Agosto de los años 2025 y 2024, esta cuenta se compone de:</t>
  </si>
  <si>
    <t>Al 31 de Agosto de los años 2025 y 2024, los balances de las cuentas de Activos no Financieros consisten en:</t>
  </si>
  <si>
    <t>Al 31 de Agosto de los años 2025 y 2024, los bienes intangibles se componen de:</t>
  </si>
  <si>
    <t>Al 31 de Agosto de los años 2025 y 2024, estas partidas presentan los siguientes rubros:</t>
  </si>
  <si>
    <t>Al 31 de Agosto de los años 2025 y 2024, las deducciones y retenciones por pagar se muestran en el siguiente detalle:</t>
  </si>
  <si>
    <t>Al 31 de Agosto de los años 2025 y 2024, el total de Cuentas por Pagar se muestra en el siguiente detalle:</t>
  </si>
  <si>
    <t>Al 31 de Agosto de los años 2025 y 2024, las Otras Cuentas por Pagar se componen de:</t>
  </si>
  <si>
    <t xml:space="preserve">Al 31 de Agosto de los años 2025 y 2024, el patrimonio se compone de: </t>
  </si>
  <si>
    <t>US$86,908.68/63.38</t>
  </si>
  <si>
    <t>US$89,043.95/60.93</t>
  </si>
  <si>
    <t>RD$5,336,400.16</t>
  </si>
  <si>
    <t>Los valores existentes en dólares norteamericanos fueron valuados al tipo de cambio comprador al último día del mes a razón de RD$63.38 y RD$60.93  por cada dólar Estadounidense (US$).</t>
  </si>
  <si>
    <t>Magnolia Moronta (Dependiente Adicional)</t>
  </si>
  <si>
    <t>Marlen Merejo (Dependiente Adicional)</t>
  </si>
  <si>
    <t>Clemencia Garcia (Gastos Educativos)</t>
  </si>
  <si>
    <t>Alicia Alcántara</t>
  </si>
  <si>
    <t xml:space="preserve">Miguel Farias </t>
  </si>
  <si>
    <t>Genesis Martes</t>
  </si>
  <si>
    <t>William Ramos</t>
  </si>
  <si>
    <t>Edgar Humberto Velandia</t>
  </si>
  <si>
    <t>Magri Disigns &amp; Architectual Plans, SRL</t>
  </si>
  <si>
    <t>Aenor Dominicana, SRL</t>
  </si>
  <si>
    <t>Al 31 de Agosto 2025 esta partidad presenta un balance de $ 6,820,282.60, mientras que para el mismo periodo del año 2024 este  presenta un balance $1,606,193.42, según detalles siguientes :</t>
  </si>
  <si>
    <t xml:space="preserve">Al 31 de Agosto 2025 esta partida no presenta balance , mientras que para el mismo periodo del año 2024 presenta un balance de RD$239,299.38, esta partida está conformada por lo siguiente: :
</t>
  </si>
  <si>
    <t>Aporte Voluntario al Seg. De Pensiones</t>
  </si>
  <si>
    <t>Sobregiro Bancario</t>
  </si>
  <si>
    <t>SUPERINTENDENCIA DE PENSIONES
NOTA A LOS ESTADOS FINANCIEROS
 AL 31 DE AGOSTO 2025 Y 2024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</si>
</sst>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badi Extra Light"/>
      <family val="2"/>
    </font>
    <font>
      <sz val="12"/>
      <name val="Abadi Extra Light"/>
      <family val="2"/>
    </font>
    <font>
      <b/>
      <sz val="12"/>
      <name val="Abadi Extra Light"/>
      <family val="2"/>
    </font>
    <font>
      <b/>
      <i/>
      <sz val="12"/>
      <name val="Abadi Extra Light"/>
      <family val="2"/>
    </font>
    <font>
      <sz val="11"/>
      <color theme="1"/>
      <name val="Times New Roman"/>
      <family val="1"/>
    </font>
    <font>
      <sz val="11"/>
      <color theme="1"/>
      <name val="Abadi Extra Light"/>
      <family val="2"/>
    </font>
    <font>
      <b/>
      <sz val="11"/>
      <color theme="1"/>
      <name val="Abadi Extra Light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b/>
      <sz val="11"/>
      <name val="Times New Roman"/>
      <family val="1"/>
    </font>
    <font>
      <b/>
      <i/>
      <sz val="1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sz val="10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93">
    <xf numFmtId="0" fontId="0" fillId="0" borderId="0" xfId="0"/>
    <xf numFmtId="0" fontId="2" fillId="0" borderId="0" xfId="0" applyFont="1"/>
    <xf numFmtId="2" fontId="2" fillId="0" borderId="0" xfId="0" applyNumberFormat="1" applyFont="1"/>
    <xf numFmtId="4" fontId="1" fillId="0" borderId="0" xfId="1" applyNumberFormat="1" applyAlignment="1">
      <alignment horizontal="right"/>
    </xf>
    <xf numFmtId="164" fontId="1" fillId="0" borderId="0" xfId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43" fontId="4" fillId="0" borderId="2" xfId="0" applyNumberFormat="1" applyFont="1" applyBorder="1"/>
    <xf numFmtId="164" fontId="2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7" fillId="0" borderId="0" xfId="1" applyNumberFormat="1" applyFont="1"/>
    <xf numFmtId="0" fontId="7" fillId="0" borderId="0" xfId="0" applyFont="1" applyAlignment="1">
      <alignment horizontal="center"/>
    </xf>
    <xf numFmtId="0" fontId="4" fillId="0" borderId="4" xfId="0" applyFont="1" applyBorder="1"/>
    <xf numFmtId="0" fontId="12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4" fontId="5" fillId="0" borderId="0" xfId="0" applyNumberFormat="1" applyFont="1" applyAlignment="1">
      <alignment horizontal="center"/>
    </xf>
    <xf numFmtId="164" fontId="4" fillId="0" borderId="0" xfId="1" applyFont="1"/>
    <xf numFmtId="4" fontId="5" fillId="0" borderId="1" xfId="0" applyNumberFormat="1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39" fontId="2" fillId="0" borderId="0" xfId="0" applyNumberFormat="1" applyFont="1"/>
    <xf numFmtId="4" fontId="4" fillId="0" borderId="2" xfId="1" applyNumberFormat="1" applyFont="1" applyBorder="1"/>
    <xf numFmtId="4" fontId="4" fillId="0" borderId="0" xfId="1" applyNumberFormat="1" applyFont="1"/>
    <xf numFmtId="43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4" fontId="4" fillId="0" borderId="2" xfId="1" applyNumberFormat="1" applyFont="1" applyBorder="1" applyAlignment="1">
      <alignment horizontal="right"/>
    </xf>
    <xf numFmtId="4" fontId="4" fillId="0" borderId="0" xfId="1" applyNumberFormat="1" applyFont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4" borderId="0" xfId="0" applyFont="1" applyFill="1"/>
    <xf numFmtId="4" fontId="4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right"/>
    </xf>
    <xf numFmtId="4" fontId="4" fillId="4" borderId="2" xfId="0" applyNumberFormat="1" applyFont="1" applyFill="1" applyBorder="1"/>
    <xf numFmtId="4" fontId="5" fillId="4" borderId="1" xfId="0" applyNumberFormat="1" applyFont="1" applyFill="1" applyBorder="1"/>
    <xf numFmtId="4" fontId="5" fillId="4" borderId="0" xfId="0" applyNumberFormat="1" applyFont="1" applyFill="1"/>
    <xf numFmtId="4" fontId="4" fillId="4" borderId="2" xfId="1" applyNumberFormat="1" applyFont="1" applyFill="1" applyBorder="1" applyAlignment="1">
      <alignment horizontal="right"/>
    </xf>
    <xf numFmtId="164" fontId="4" fillId="4" borderId="0" xfId="1" applyFont="1" applyFill="1"/>
    <xf numFmtId="4" fontId="4" fillId="4" borderId="2" xfId="1" applyNumberFormat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right"/>
    </xf>
    <xf numFmtId="164" fontId="5" fillId="4" borderId="0" xfId="1" applyFont="1" applyFill="1"/>
    <xf numFmtId="4" fontId="5" fillId="4" borderId="1" xfId="1" applyNumberFormat="1" applyFont="1" applyFill="1" applyBorder="1" applyAlignment="1">
      <alignment horizontal="center"/>
    </xf>
    <xf numFmtId="4" fontId="4" fillId="4" borderId="0" xfId="1" applyNumberFormat="1" applyFont="1" applyFill="1"/>
    <xf numFmtId="0" fontId="4" fillId="4" borderId="0" xfId="0" applyFont="1" applyFill="1" applyAlignment="1">
      <alignment horizontal="left"/>
    </xf>
    <xf numFmtId="4" fontId="4" fillId="4" borderId="2" xfId="1" applyNumberFormat="1" applyFont="1" applyFill="1" applyBorder="1"/>
    <xf numFmtId="165" fontId="4" fillId="4" borderId="0" xfId="1" applyNumberFormat="1" applyFont="1" applyFill="1"/>
    <xf numFmtId="4" fontId="5" fillId="4" borderId="1" xfId="1" applyNumberFormat="1" applyFont="1" applyFill="1" applyBorder="1"/>
    <xf numFmtId="4" fontId="4" fillId="4" borderId="0" xfId="0" applyNumberFormat="1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4" fontId="17" fillId="0" borderId="0" xfId="0" applyNumberFormat="1" applyFont="1" applyAlignment="1">
      <alignment horizontal="right" vertical="center"/>
    </xf>
    <xf numFmtId="4" fontId="5" fillId="0" borderId="1" xfId="1" applyNumberFormat="1" applyFont="1" applyBorder="1"/>
    <xf numFmtId="4" fontId="5" fillId="0" borderId="0" xfId="1" applyNumberFormat="1" applyFont="1"/>
    <xf numFmtId="0" fontId="17" fillId="0" borderId="0" xfId="0" applyFont="1" applyAlignment="1">
      <alignment horizontal="right" vertical="center"/>
    </xf>
    <xf numFmtId="4" fontId="18" fillId="0" borderId="0" xfId="0" applyNumberFormat="1" applyFont="1"/>
    <xf numFmtId="165" fontId="5" fillId="4" borderId="0" xfId="1" applyNumberFormat="1" applyFont="1" applyFill="1"/>
    <xf numFmtId="4" fontId="5" fillId="4" borderId="0" xfId="0" applyNumberFormat="1" applyFont="1" applyFill="1" applyAlignment="1">
      <alignment horizontal="left"/>
    </xf>
    <xf numFmtId="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19" fillId="0" borderId="0" xfId="0" applyFont="1"/>
    <xf numFmtId="43" fontId="11" fillId="0" borderId="3" xfId="1" applyNumberFormat="1" applyFont="1" applyBorder="1" applyAlignment="1">
      <alignment horizontal="left"/>
    </xf>
    <xf numFmtId="43" fontId="11" fillId="0" borderId="0" xfId="1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2686050</xdr:colOff>
      <xdr:row>28</xdr:row>
      <xdr:rowOff>66675</xdr:rowOff>
    </xdr:from>
    <xdr:ext cx="76200" cy="19810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6428D3-8BA3-4CAE-A96C-3951159F3AC4}"/>
            </a:ext>
          </a:extLst>
        </xdr:cNvPr>
        <xdr:cNvSpPr txBox="1">
          <a:spLocks noChangeArrowheads="1"/>
        </xdr:cNvSpPr>
      </xdr:nvSpPr>
      <xdr:spPr bwMode="auto">
        <a:xfrm>
          <a:off x="609600" y="4600575"/>
          <a:ext cx="76200" cy="198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266507</xdr:colOff>
      <xdr:row>0</xdr:row>
      <xdr:rowOff>314614</xdr:rowOff>
    </xdr:from>
    <xdr:ext cx="1710055" cy="603250"/>
    <xdr:pic>
      <xdr:nvPicPr>
        <xdr:cNvPr id="3" name="Graphic 30">
          <a:extLst>
            <a:ext uri="{FF2B5EF4-FFF2-40B4-BE49-F238E27FC236}">
              <a16:creationId xmlns:a16="http://schemas.microsoft.com/office/drawing/2014/main" id="{A914E5D4-8E79-4FA9-A440-4F9505A6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07" y="162214"/>
          <a:ext cx="1710055" cy="6032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338666</xdr:colOff>
      <xdr:row>63</xdr:row>
      <xdr:rowOff>158750</xdr:rowOff>
    </xdr:from>
    <xdr:to>
      <xdr:col>0</xdr:col>
      <xdr:colOff>2048721</xdr:colOff>
      <xdr:row>63</xdr:row>
      <xdr:rowOff>665191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E82D6BAF-595E-4250-A175-57984DDB5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2474575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%20Nuevo.xls" TargetMode="External"/><Relationship Id="rId1" Type="http://schemas.openxmlformats.org/officeDocument/2006/relationships/externalLinkPath" Target="/Contabilidad/ESTADOS%20FINANCIEROS/Estados%20Financieros%202025/1-Enero/Estado%20de%20Comprobacion%20Enero%202025%20Nuev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8-Agosto%202025/2-Estado%20de%20Result.%20Agosto%202025.xlsx" TargetMode="External"/><Relationship Id="rId1" Type="http://schemas.openxmlformats.org/officeDocument/2006/relationships/externalLinkPath" Target="2-Estado%20de%20Result.%20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20">
          <cell r="G20">
            <v>154012156.97000003</v>
          </cell>
        </row>
        <row r="132">
          <cell r="F132">
            <v>303195849.19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25858958.979999952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5194-54AA-4C63-A76E-40E98218496C}">
  <sheetPr>
    <tabColor indexed="48"/>
  </sheetPr>
  <dimension ref="A1:O248"/>
  <sheetViews>
    <sheetView tabSelected="1" zoomScale="110" zoomScaleNormal="110" workbookViewId="0">
      <selection activeCell="E4" sqref="E4"/>
    </sheetView>
  </sheetViews>
  <sheetFormatPr baseColWidth="10" defaultColWidth="9.140625" defaultRowHeight="14.25" x14ac:dyDescent="0.2"/>
  <cols>
    <col min="1" max="1" width="45.5703125" style="1" customWidth="1"/>
    <col min="2" max="2" width="19.28515625" style="1" customWidth="1"/>
    <col min="3" max="3" width="19.28515625" style="1" bestFit="1" customWidth="1"/>
    <col min="4" max="4" width="30.7109375" style="1" customWidth="1"/>
    <col min="5" max="5" width="27.7109375" style="1" customWidth="1"/>
    <col min="6" max="6" width="9.140625" style="1"/>
    <col min="7" max="7" width="19.5703125" style="4" bestFit="1" customWidth="1"/>
    <col min="8" max="8" width="10.5703125" style="1" bestFit="1" customWidth="1"/>
    <col min="9" max="9" width="19.5703125" style="1" bestFit="1" customWidth="1"/>
    <col min="10" max="11" width="9.140625" style="1"/>
    <col min="12" max="12" width="17.42578125" style="3" bestFit="1" customWidth="1"/>
    <col min="13" max="13" width="9.140625" style="1"/>
    <col min="14" max="14" width="19.42578125" style="1" bestFit="1" customWidth="1"/>
    <col min="15" max="15" width="14.7109375" style="2" bestFit="1" customWidth="1"/>
    <col min="16" max="16384" width="9.140625" style="1"/>
  </cols>
  <sheetData>
    <row r="1" spans="1:15" ht="66" customHeight="1" x14ac:dyDescent="0.25">
      <c r="A1" s="83" t="s">
        <v>52</v>
      </c>
      <c r="B1" s="83"/>
      <c r="C1" s="83"/>
      <c r="D1" s="83"/>
      <c r="E1" s="47"/>
      <c r="F1" s="43"/>
      <c r="H1" s="43"/>
    </row>
    <row r="2" spans="1:15" ht="15.75" x14ac:dyDescent="0.25">
      <c r="A2" s="45"/>
      <c r="B2" s="45"/>
      <c r="C2" s="45"/>
      <c r="D2" s="45"/>
      <c r="E2" s="45"/>
      <c r="F2" s="43"/>
      <c r="H2" s="43"/>
    </row>
    <row r="3" spans="1:15" ht="16.5" thickBot="1" x14ac:dyDescent="0.3">
      <c r="A3" s="46"/>
      <c r="B3" s="46"/>
      <c r="C3" s="46"/>
      <c r="D3" s="46"/>
      <c r="E3" s="45"/>
      <c r="F3" s="43"/>
      <c r="H3" s="43"/>
    </row>
    <row r="4" spans="1:15" ht="16.5" thickTop="1" x14ac:dyDescent="0.25">
      <c r="A4" s="45"/>
      <c r="B4" s="45"/>
      <c r="C4" s="45"/>
      <c r="D4" s="45"/>
      <c r="E4" s="7"/>
      <c r="F4" s="43"/>
      <c r="H4" s="43"/>
    </row>
    <row r="5" spans="1:15" ht="15.75" x14ac:dyDescent="0.25">
      <c r="A5" s="22"/>
      <c r="B5" s="22"/>
      <c r="C5" s="22"/>
      <c r="D5" s="22"/>
      <c r="E5" s="7"/>
      <c r="F5" s="44"/>
      <c r="H5" s="43"/>
    </row>
    <row r="6" spans="1:15" ht="16.5" thickBot="1" x14ac:dyDescent="0.3">
      <c r="A6" s="23"/>
      <c r="B6" s="28" t="s">
        <v>51</v>
      </c>
      <c r="C6" s="42">
        <v>2025</v>
      </c>
      <c r="D6" s="42">
        <v>2024</v>
      </c>
      <c r="E6" s="7"/>
    </row>
    <row r="7" spans="1:15" ht="15.75" x14ac:dyDescent="0.25">
      <c r="A7" s="28" t="s">
        <v>1</v>
      </c>
      <c r="B7" s="28"/>
      <c r="C7" s="7"/>
      <c r="D7" s="7"/>
      <c r="E7" s="7"/>
    </row>
    <row r="8" spans="1:15" ht="15.75" x14ac:dyDescent="0.25">
      <c r="A8" s="28" t="s">
        <v>50</v>
      </c>
      <c r="B8" s="28"/>
      <c r="C8" s="7"/>
      <c r="D8" s="7"/>
      <c r="E8" s="7"/>
    </row>
    <row r="9" spans="1:15" ht="15.75" x14ac:dyDescent="0.25">
      <c r="A9" s="7" t="s">
        <v>49</v>
      </c>
      <c r="B9" s="37" t="s">
        <v>48</v>
      </c>
      <c r="C9" s="32">
        <v>115626540.06999999</v>
      </c>
      <c r="D9" s="32">
        <v>154031361.91</v>
      </c>
      <c r="E9" s="7"/>
    </row>
    <row r="10" spans="1:15" ht="15.75" x14ac:dyDescent="0.25">
      <c r="A10" s="7" t="s">
        <v>47</v>
      </c>
      <c r="B10" s="37" t="s">
        <v>46</v>
      </c>
      <c r="C10" s="32">
        <v>83786165.890000001</v>
      </c>
      <c r="D10" s="32">
        <v>0</v>
      </c>
      <c r="E10" s="7"/>
    </row>
    <row r="11" spans="1:15" ht="15.75" x14ac:dyDescent="0.25">
      <c r="A11" s="7" t="s">
        <v>45</v>
      </c>
      <c r="B11" s="37" t="s">
        <v>44</v>
      </c>
      <c r="C11" s="40">
        <v>6843788.1099999994</v>
      </c>
      <c r="D11" s="40">
        <v>1867890.58</v>
      </c>
      <c r="E11" s="6"/>
    </row>
    <row r="12" spans="1:15" ht="15.75" x14ac:dyDescent="0.25">
      <c r="A12" s="7" t="s">
        <v>43</v>
      </c>
      <c r="B12" s="37" t="s">
        <v>42</v>
      </c>
      <c r="C12" s="34">
        <v>2145759.71</v>
      </c>
      <c r="D12" s="34">
        <v>1607989.08</v>
      </c>
      <c r="E12" s="7"/>
    </row>
    <row r="13" spans="1:15" ht="15.75" x14ac:dyDescent="0.25">
      <c r="A13" s="7" t="s">
        <v>41</v>
      </c>
      <c r="B13" s="37" t="s">
        <v>40</v>
      </c>
      <c r="C13" s="41">
        <v>3270010.23</v>
      </c>
      <c r="D13" s="41">
        <v>1285026.97</v>
      </c>
      <c r="E13" s="7"/>
      <c r="H13"/>
      <c r="I13" s="4"/>
      <c r="L13" s="1"/>
      <c r="O13" s="1"/>
    </row>
    <row r="14" spans="1:15" ht="15.75" x14ac:dyDescent="0.25">
      <c r="A14" s="28" t="s">
        <v>39</v>
      </c>
      <c r="B14" s="37"/>
      <c r="C14" s="29">
        <f>SUM(C9:C13)</f>
        <v>211672264.00999999</v>
      </c>
      <c r="D14" s="29">
        <f>SUM(D9:D13)</f>
        <v>158792268.54000002</v>
      </c>
      <c r="E14" s="7"/>
      <c r="H14"/>
      <c r="I14" s="4"/>
      <c r="L14" s="1"/>
      <c r="O14" s="1"/>
    </row>
    <row r="15" spans="1:15" ht="15.75" x14ac:dyDescent="0.25">
      <c r="A15" s="28"/>
      <c r="B15" s="37"/>
      <c r="C15" s="35"/>
      <c r="D15" s="35"/>
      <c r="E15" s="7"/>
      <c r="H15"/>
      <c r="I15" s="4"/>
      <c r="L15" s="1"/>
      <c r="O15" s="1"/>
    </row>
    <row r="16" spans="1:15" ht="15.75" x14ac:dyDescent="0.25">
      <c r="A16" s="28" t="s">
        <v>38</v>
      </c>
      <c r="B16" s="37"/>
      <c r="C16" s="7"/>
      <c r="D16" s="7"/>
      <c r="E16" s="7"/>
      <c r="H16"/>
      <c r="I16" s="4"/>
      <c r="L16" s="1"/>
      <c r="O16" s="1"/>
    </row>
    <row r="17" spans="1:15" ht="15.75" x14ac:dyDescent="0.25">
      <c r="A17" s="7" t="s">
        <v>37</v>
      </c>
      <c r="B17" s="37" t="s">
        <v>36</v>
      </c>
      <c r="C17" s="32">
        <v>125644967.01000001</v>
      </c>
      <c r="D17" s="32">
        <v>119540726.16000003</v>
      </c>
      <c r="E17" s="7"/>
      <c r="I17" s="4"/>
      <c r="L17" s="1"/>
      <c r="O17" s="1"/>
    </row>
    <row r="18" spans="1:15" ht="15.75" x14ac:dyDescent="0.25">
      <c r="A18" s="7" t="s">
        <v>35</v>
      </c>
      <c r="B18" s="37" t="s">
        <v>34</v>
      </c>
      <c r="C18" s="40">
        <v>2282708.7400000002</v>
      </c>
      <c r="D18" s="40">
        <v>2282708.7400000002</v>
      </c>
      <c r="E18" s="7"/>
      <c r="I18" s="4"/>
      <c r="L18" s="1"/>
      <c r="O18" s="1"/>
    </row>
    <row r="19" spans="1:15" ht="15.75" x14ac:dyDescent="0.25">
      <c r="A19" s="7" t="s">
        <v>33</v>
      </c>
      <c r="B19" s="37" t="s">
        <v>32</v>
      </c>
      <c r="C19" s="39">
        <v>47622563.519999996</v>
      </c>
      <c r="D19" s="39">
        <v>35181864.68</v>
      </c>
      <c r="E19" s="7"/>
      <c r="I19" s="4"/>
      <c r="L19" s="1"/>
      <c r="O19" s="1"/>
    </row>
    <row r="20" spans="1:15" ht="15.75" x14ac:dyDescent="0.25">
      <c r="A20" s="28" t="s">
        <v>31</v>
      </c>
      <c r="B20" s="37"/>
      <c r="C20" s="29">
        <f>SUM(C17:C19)</f>
        <v>175550239.26999998</v>
      </c>
      <c r="D20" s="29">
        <f>SUM(D17:D19)</f>
        <v>157005299.58000001</v>
      </c>
      <c r="E20" s="7"/>
      <c r="I20" s="4"/>
      <c r="L20" s="1"/>
      <c r="O20" s="1"/>
    </row>
    <row r="21" spans="1:15" ht="15.75" x14ac:dyDescent="0.25">
      <c r="A21" s="28"/>
      <c r="B21" s="37"/>
      <c r="C21" s="29"/>
      <c r="D21" s="29"/>
      <c r="E21" s="7"/>
      <c r="I21" s="4"/>
      <c r="L21" s="1"/>
      <c r="O21" s="1"/>
    </row>
    <row r="22" spans="1:15" ht="16.5" thickBot="1" x14ac:dyDescent="0.3">
      <c r="A22" s="28" t="s">
        <v>30</v>
      </c>
      <c r="B22" s="37"/>
      <c r="C22" s="27">
        <f>+C14+C20</f>
        <v>387222503.27999997</v>
      </c>
      <c r="D22" s="27">
        <f>+D14+D20</f>
        <v>315797568.12</v>
      </c>
      <c r="E22" s="7"/>
      <c r="H22" s="24"/>
      <c r="I22" s="4"/>
      <c r="L22" s="1"/>
      <c r="O22" s="1"/>
    </row>
    <row r="23" spans="1:15" ht="16.5" thickTop="1" x14ac:dyDescent="0.25">
      <c r="A23" s="28"/>
      <c r="B23" s="37"/>
      <c r="C23" s="7"/>
      <c r="D23" s="7"/>
      <c r="E23" s="7"/>
      <c r="I23" s="4"/>
      <c r="L23" s="1"/>
      <c r="O23" s="1"/>
    </row>
    <row r="24" spans="1:15" ht="15.75" x14ac:dyDescent="0.25">
      <c r="A24" s="28" t="s">
        <v>29</v>
      </c>
      <c r="B24" s="37"/>
      <c r="C24" s="26"/>
      <c r="D24" s="26"/>
      <c r="E24" s="7"/>
      <c r="I24" s="4"/>
      <c r="L24" s="1"/>
      <c r="O24" s="1"/>
    </row>
    <row r="25" spans="1:15" ht="15.75" x14ac:dyDescent="0.25">
      <c r="A25" s="28"/>
      <c r="B25" s="37"/>
      <c r="C25" s="26"/>
      <c r="D25" s="26"/>
      <c r="E25" s="7"/>
      <c r="I25" s="2"/>
      <c r="L25" s="1"/>
      <c r="O25" s="1"/>
    </row>
    <row r="26" spans="1:15" ht="15.75" x14ac:dyDescent="0.25">
      <c r="A26" s="28" t="s">
        <v>28</v>
      </c>
      <c r="B26" s="38"/>
      <c r="C26" s="7"/>
      <c r="D26" s="7"/>
      <c r="E26" s="7"/>
      <c r="I26" s="2"/>
      <c r="L26" s="1"/>
      <c r="O26" s="1"/>
    </row>
    <row r="27" spans="1:15" ht="15.75" x14ac:dyDescent="0.25">
      <c r="A27" s="7" t="s">
        <v>27</v>
      </c>
      <c r="B27" s="37" t="s">
        <v>26</v>
      </c>
      <c r="C27" s="6">
        <v>13425877.5</v>
      </c>
      <c r="D27" s="6">
        <v>13012022.77</v>
      </c>
      <c r="E27" s="7"/>
    </row>
    <row r="28" spans="1:15" ht="15.75" x14ac:dyDescent="0.25">
      <c r="A28" s="7" t="s">
        <v>25</v>
      </c>
      <c r="B28" s="37" t="s">
        <v>24</v>
      </c>
      <c r="C28" s="32">
        <v>6664251.4000000004</v>
      </c>
      <c r="D28" s="32">
        <v>11552989.93</v>
      </c>
      <c r="E28" s="7"/>
    </row>
    <row r="29" spans="1:15" ht="15.75" x14ac:dyDescent="0.25">
      <c r="A29" s="7" t="s">
        <v>23</v>
      </c>
      <c r="B29" s="37" t="s">
        <v>22</v>
      </c>
      <c r="C29" s="31">
        <v>48108836.520000003</v>
      </c>
      <c r="D29" s="31">
        <v>36702060.689999998</v>
      </c>
      <c r="E29" s="7"/>
    </row>
    <row r="30" spans="1:15" ht="15.75" x14ac:dyDescent="0.25">
      <c r="A30" s="28" t="s">
        <v>21</v>
      </c>
      <c r="B30" s="28"/>
      <c r="C30" s="29">
        <f>SUM(C27:C29)</f>
        <v>68198965.420000002</v>
      </c>
      <c r="D30" s="29">
        <f>SUM(D27:D29)</f>
        <v>61267073.390000001</v>
      </c>
      <c r="E30" s="7"/>
    </row>
    <row r="31" spans="1:15" ht="15.75" x14ac:dyDescent="0.25">
      <c r="A31" s="28"/>
      <c r="B31" s="28"/>
      <c r="C31" s="29"/>
      <c r="D31" s="29"/>
      <c r="E31" s="7"/>
    </row>
    <row r="32" spans="1:15" ht="15.75" x14ac:dyDescent="0.25">
      <c r="A32" s="28" t="s">
        <v>20</v>
      </c>
      <c r="B32" s="28"/>
      <c r="C32" s="29"/>
      <c r="D32" s="29"/>
      <c r="E32" s="7"/>
    </row>
    <row r="33" spans="1:15" ht="15.75" x14ac:dyDescent="0.25">
      <c r="A33" s="7" t="s">
        <v>19</v>
      </c>
      <c r="B33" s="28"/>
      <c r="C33" s="36">
        <v>0</v>
      </c>
      <c r="D33" s="36">
        <v>0</v>
      </c>
      <c r="E33" s="7"/>
    </row>
    <row r="34" spans="1:15" ht="15.75" x14ac:dyDescent="0.25">
      <c r="A34" s="28" t="s">
        <v>18</v>
      </c>
      <c r="B34" s="28"/>
      <c r="C34" s="29">
        <v>0</v>
      </c>
      <c r="D34" s="29">
        <v>0</v>
      </c>
      <c r="E34" s="7"/>
    </row>
    <row r="35" spans="1:15" ht="15.75" x14ac:dyDescent="0.25">
      <c r="A35" s="7"/>
      <c r="B35" s="7"/>
      <c r="C35" s="35"/>
      <c r="D35" s="35"/>
      <c r="E35" s="7"/>
    </row>
    <row r="36" spans="1:15" ht="15.75" x14ac:dyDescent="0.25">
      <c r="A36" s="28" t="s">
        <v>17</v>
      </c>
      <c r="B36" s="28"/>
      <c r="C36" s="34"/>
      <c r="D36" s="34"/>
      <c r="E36" s="7"/>
      <c r="K36" s="2"/>
      <c r="L36" s="1"/>
      <c r="O36" s="1"/>
    </row>
    <row r="37" spans="1:15" ht="15.75" x14ac:dyDescent="0.25">
      <c r="A37" s="7" t="s">
        <v>16</v>
      </c>
      <c r="B37" s="7"/>
      <c r="C37" s="33">
        <v>-19482107.960000001</v>
      </c>
      <c r="D37" s="33">
        <v>-24282107.960000001</v>
      </c>
      <c r="E37" s="7"/>
      <c r="K37" s="2"/>
      <c r="L37" s="1"/>
      <c r="O37" s="1"/>
    </row>
    <row r="38" spans="1:15" ht="15.75" x14ac:dyDescent="0.25">
      <c r="A38" s="7" t="s">
        <v>15</v>
      </c>
      <c r="B38" s="7"/>
      <c r="C38" s="32">
        <v>9450837.6500000004</v>
      </c>
      <c r="D38" s="32">
        <v>9450837.6500000004</v>
      </c>
      <c r="E38" s="7"/>
      <c r="I38" s="24"/>
      <c r="K38" s="2"/>
      <c r="L38" s="1"/>
      <c r="O38" s="1"/>
    </row>
    <row r="39" spans="1:15" ht="15.75" x14ac:dyDescent="0.25">
      <c r="A39" s="7" t="s">
        <v>14</v>
      </c>
      <c r="B39" s="7"/>
      <c r="C39" s="32">
        <f>+[1]Report!$F$132</f>
        <v>303195849.19</v>
      </c>
      <c r="D39" s="32">
        <v>219290063.44</v>
      </c>
      <c r="E39" s="7"/>
      <c r="H39" s="30"/>
      <c r="I39" s="30"/>
      <c r="K39" s="2"/>
      <c r="L39" s="1"/>
      <c r="O39" s="1"/>
    </row>
    <row r="40" spans="1:15" ht="15.75" x14ac:dyDescent="0.25">
      <c r="A40" s="7" t="s">
        <v>0</v>
      </c>
      <c r="B40" s="7"/>
      <c r="C40" s="8">
        <f>+'[2]ESTADO DE RESULTADOS'!$C$28</f>
        <v>25858958.979999952</v>
      </c>
      <c r="D40" s="31">
        <v>50071701.600000001</v>
      </c>
      <c r="E40" s="7"/>
      <c r="H40" s="24"/>
      <c r="I40" s="24"/>
      <c r="K40" s="2"/>
      <c r="L40" s="1"/>
      <c r="O40" s="1"/>
    </row>
    <row r="41" spans="1:15" ht="15.75" x14ac:dyDescent="0.25">
      <c r="A41" s="28" t="s">
        <v>13</v>
      </c>
      <c r="B41" s="28"/>
      <c r="C41" s="29">
        <f>SUM(C37:C40)</f>
        <v>319023537.85999995</v>
      </c>
      <c r="D41" s="29">
        <f>SUM(D37:D40)</f>
        <v>254530494.72999999</v>
      </c>
      <c r="E41" s="7"/>
      <c r="H41" s="30"/>
      <c r="I41" s="30"/>
      <c r="K41" s="2"/>
      <c r="L41" s="1"/>
      <c r="O41" s="1"/>
    </row>
    <row r="42" spans="1:15" ht="15.75" x14ac:dyDescent="0.25">
      <c r="A42" s="28"/>
      <c r="B42" s="28"/>
      <c r="C42" s="29"/>
      <c r="D42" s="29"/>
      <c r="E42" s="6">
        <f>+D43-D22</f>
        <v>0</v>
      </c>
      <c r="K42" s="2"/>
      <c r="L42" s="1"/>
      <c r="O42" s="1"/>
    </row>
    <row r="43" spans="1:15" ht="16.5" thickBot="1" x14ac:dyDescent="0.3">
      <c r="A43" s="28" t="s">
        <v>12</v>
      </c>
      <c r="B43" s="28"/>
      <c r="C43" s="27">
        <f>+C30+C41</f>
        <v>387222503.27999997</v>
      </c>
      <c r="D43" s="27">
        <f>+D30+D41</f>
        <v>315797568.12</v>
      </c>
      <c r="E43" s="6">
        <f>+C22-C43</f>
        <v>0</v>
      </c>
      <c r="K43" s="2"/>
      <c r="L43" s="1"/>
      <c r="O43" s="1"/>
    </row>
    <row r="44" spans="1:15" ht="16.5" thickTop="1" x14ac:dyDescent="0.25">
      <c r="A44" s="7"/>
      <c r="B44" s="7"/>
      <c r="C44" s="26"/>
      <c r="D44" s="26"/>
      <c r="E44" s="7"/>
      <c r="K44" s="2"/>
      <c r="L44" s="1"/>
      <c r="O44" s="1"/>
    </row>
    <row r="45" spans="1:15" ht="15.75" x14ac:dyDescent="0.25">
      <c r="A45" s="22"/>
      <c r="B45" s="22"/>
      <c r="C45" s="26"/>
      <c r="D45" s="25"/>
      <c r="E45" s="6"/>
      <c r="I45" s="24"/>
      <c r="K45" s="2"/>
      <c r="L45" s="1"/>
      <c r="O45" s="1"/>
    </row>
    <row r="46" spans="1:15" ht="15.75" x14ac:dyDescent="0.25">
      <c r="A46" s="23" t="s">
        <v>11</v>
      </c>
      <c r="B46" s="85" t="s">
        <v>11</v>
      </c>
      <c r="C46" s="85"/>
      <c r="D46" s="23" t="s">
        <v>11</v>
      </c>
      <c r="E46" s="7"/>
      <c r="F46" s="18"/>
      <c r="I46" s="24"/>
      <c r="K46" s="2"/>
      <c r="L46" s="1"/>
      <c r="O46" s="1"/>
    </row>
    <row r="47" spans="1:15" ht="15.75" x14ac:dyDescent="0.25">
      <c r="A47" s="23"/>
      <c r="B47" s="23"/>
      <c r="C47" s="23"/>
      <c r="D47" s="23"/>
      <c r="E47" s="7"/>
      <c r="F47" s="18"/>
      <c r="K47" s="2"/>
      <c r="L47" s="1"/>
      <c r="O47" s="1"/>
    </row>
    <row r="48" spans="1:15" ht="15.75" x14ac:dyDescent="0.25">
      <c r="A48" s="23"/>
      <c r="B48" s="23"/>
      <c r="C48" s="22"/>
      <c r="D48" s="7"/>
      <c r="E48" s="7"/>
      <c r="K48" s="2"/>
      <c r="L48" s="1"/>
      <c r="O48" s="1"/>
    </row>
    <row r="49" spans="1:10" ht="15.75" x14ac:dyDescent="0.25">
      <c r="A49" s="21"/>
      <c r="B49" s="21"/>
      <c r="C49" s="7"/>
      <c r="D49" s="7"/>
      <c r="E49" s="7"/>
    </row>
    <row r="50" spans="1:10" ht="15.75" x14ac:dyDescent="0.25">
      <c r="A50" s="21"/>
      <c r="B50" s="21"/>
      <c r="C50" s="7"/>
      <c r="D50" s="7"/>
      <c r="E50" s="7"/>
    </row>
    <row r="51" spans="1:10" ht="15.75" x14ac:dyDescent="0.25">
      <c r="A51" s="20" t="s">
        <v>10</v>
      </c>
      <c r="B51" s="84" t="s">
        <v>9</v>
      </c>
      <c r="C51" s="84"/>
      <c r="D51" s="19" t="s">
        <v>8</v>
      </c>
      <c r="E51" s="7"/>
    </row>
    <row r="52" spans="1:10" ht="15.75" x14ac:dyDescent="0.25">
      <c r="A52" s="20" t="s">
        <v>7</v>
      </c>
      <c r="B52" s="84" t="s">
        <v>6</v>
      </c>
      <c r="C52" s="84"/>
      <c r="D52" s="19" t="s">
        <v>5</v>
      </c>
      <c r="E52" s="7"/>
      <c r="F52" s="18"/>
    </row>
    <row r="53" spans="1:10" ht="15.75" x14ac:dyDescent="0.25">
      <c r="A53" s="19"/>
      <c r="B53" s="19"/>
      <c r="C53" s="19"/>
      <c r="D53" s="19"/>
      <c r="E53" s="7"/>
      <c r="F53" s="18"/>
    </row>
    <row r="54" spans="1:10" ht="16.5" thickBot="1" x14ac:dyDescent="0.3">
      <c r="A54" s="17"/>
      <c r="B54" s="17"/>
      <c r="C54" s="17"/>
      <c r="D54" s="17"/>
      <c r="E54" s="7"/>
      <c r="J54" s="9"/>
    </row>
    <row r="55" spans="1:10" ht="16.5" thickTop="1" x14ac:dyDescent="0.25">
      <c r="A55" s="14" t="s">
        <v>4</v>
      </c>
      <c r="B55" s="13"/>
      <c r="C55" s="13"/>
      <c r="D55" s="81" t="s">
        <v>3</v>
      </c>
      <c r="E55" s="82"/>
      <c r="F55" s="16"/>
      <c r="I55" s="15"/>
      <c r="J55" s="9"/>
    </row>
    <row r="56" spans="1:10" ht="15.75" x14ac:dyDescent="0.25">
      <c r="A56" s="14" t="s">
        <v>2</v>
      </c>
      <c r="B56" s="13"/>
      <c r="C56" s="13"/>
      <c r="D56" s="13"/>
      <c r="E56" s="13"/>
      <c r="F56" s="10"/>
      <c r="J56" s="9"/>
    </row>
    <row r="57" spans="1:10" ht="15.75" x14ac:dyDescent="0.25">
      <c r="A57" s="14"/>
      <c r="B57" s="13"/>
      <c r="C57" s="13"/>
      <c r="D57" s="13"/>
      <c r="E57" s="13"/>
      <c r="F57" s="10"/>
      <c r="J57" s="9"/>
    </row>
    <row r="58" spans="1:10" ht="15.75" x14ac:dyDescent="0.25">
      <c r="A58" s="14"/>
      <c r="B58" s="13"/>
      <c r="C58" s="13"/>
      <c r="D58" s="13"/>
      <c r="E58" s="13"/>
      <c r="F58" s="10"/>
      <c r="J58" s="9"/>
    </row>
    <row r="59" spans="1:10" ht="15.75" x14ac:dyDescent="0.25">
      <c r="A59" s="14"/>
      <c r="B59" s="13"/>
      <c r="C59" s="13"/>
      <c r="D59" s="13"/>
      <c r="E59" s="13"/>
      <c r="F59" s="10"/>
      <c r="J59" s="9"/>
    </row>
    <row r="60" spans="1:10" ht="15.75" x14ac:dyDescent="0.25">
      <c r="A60" s="14"/>
      <c r="B60" s="13"/>
      <c r="C60" s="13"/>
      <c r="D60" s="13"/>
      <c r="E60" s="13"/>
      <c r="F60" s="10"/>
      <c r="J60" s="9"/>
    </row>
    <row r="61" spans="1:10" ht="15" x14ac:dyDescent="0.25">
      <c r="A61" s="12"/>
      <c r="B61" s="11"/>
      <c r="C61" s="11"/>
      <c r="D61" s="11"/>
      <c r="E61" s="11"/>
      <c r="F61" s="10"/>
      <c r="J61" s="9"/>
    </row>
    <row r="62" spans="1:10" ht="15" x14ac:dyDescent="0.25">
      <c r="A62" s="5"/>
      <c r="B62" s="5"/>
      <c r="C62" s="5"/>
      <c r="D62" s="5"/>
      <c r="E62" s="5"/>
    </row>
    <row r="63" spans="1:10" ht="16.5" thickBot="1" x14ac:dyDescent="0.3">
      <c r="A63" s="7"/>
      <c r="B63" s="6"/>
      <c r="C63" s="7"/>
      <c r="D63" s="6"/>
      <c r="E63" s="5"/>
    </row>
    <row r="64" spans="1:10" ht="69" customHeight="1" thickBot="1" x14ac:dyDescent="0.3">
      <c r="A64" s="86" t="s">
        <v>183</v>
      </c>
      <c r="B64" s="87"/>
      <c r="C64" s="87"/>
      <c r="D64" s="88"/>
      <c r="E64" s="5"/>
    </row>
    <row r="65" spans="1:4" ht="15.75" x14ac:dyDescent="0.25">
      <c r="A65" s="48"/>
      <c r="B65" s="49"/>
      <c r="C65" s="48"/>
      <c r="D65" s="49"/>
    </row>
    <row r="66" spans="1:4" ht="15.75" x14ac:dyDescent="0.25">
      <c r="A66" s="89"/>
      <c r="B66" s="89"/>
      <c r="C66" s="89"/>
      <c r="D66" s="89"/>
    </row>
    <row r="67" spans="1:4" ht="15.75" x14ac:dyDescent="0.25">
      <c r="A67" s="50" t="s">
        <v>1</v>
      </c>
      <c r="B67" s="49"/>
      <c r="C67" s="48"/>
      <c r="D67" s="49"/>
    </row>
    <row r="68" spans="1:4" ht="15.75" x14ac:dyDescent="0.25">
      <c r="A68" s="48"/>
      <c r="B68" s="49"/>
      <c r="C68" s="48"/>
      <c r="D68" s="49"/>
    </row>
    <row r="69" spans="1:4" ht="15.75" x14ac:dyDescent="0.25">
      <c r="A69" s="90" t="s">
        <v>53</v>
      </c>
      <c r="B69" s="90"/>
      <c r="C69" s="90"/>
      <c r="D69" s="90"/>
    </row>
    <row r="70" spans="1:4" ht="30.75" customHeight="1" x14ac:dyDescent="0.25">
      <c r="A70" s="91" t="s">
        <v>152</v>
      </c>
      <c r="B70" s="91"/>
      <c r="C70" s="91"/>
      <c r="D70" s="91"/>
    </row>
    <row r="71" spans="1:4" ht="15.75" x14ac:dyDescent="0.25">
      <c r="A71" s="50" t="s">
        <v>54</v>
      </c>
      <c r="B71" s="53">
        <v>2025</v>
      </c>
      <c r="C71" s="53"/>
      <c r="D71" s="53">
        <v>2024</v>
      </c>
    </row>
    <row r="72" spans="1:4" ht="15.75" x14ac:dyDescent="0.25">
      <c r="A72" s="48" t="s">
        <v>55</v>
      </c>
      <c r="B72" s="49">
        <v>50000</v>
      </c>
      <c r="C72" s="49"/>
      <c r="D72" s="49">
        <v>50000</v>
      </c>
    </row>
    <row r="73" spans="1:4" ht="15.75" x14ac:dyDescent="0.25">
      <c r="A73" s="48" t="s">
        <v>56</v>
      </c>
      <c r="B73" s="49">
        <v>31093571.09</v>
      </c>
      <c r="C73" s="49"/>
      <c r="D73" s="49">
        <v>0</v>
      </c>
    </row>
    <row r="74" spans="1:4" ht="15.75" x14ac:dyDescent="0.25">
      <c r="A74" s="48" t="s">
        <v>57</v>
      </c>
      <c r="B74" s="49">
        <v>3403796.97</v>
      </c>
      <c r="C74" s="49"/>
      <c r="D74" s="49">
        <v>4013557.27</v>
      </c>
    </row>
    <row r="75" spans="1:4" ht="15.75" x14ac:dyDescent="0.25">
      <c r="A75" s="48" t="s">
        <v>58</v>
      </c>
      <c r="B75" s="49">
        <v>9731.4599999999991</v>
      </c>
      <c r="C75" s="49"/>
      <c r="D75" s="49">
        <v>13349.99</v>
      </c>
    </row>
    <row r="76" spans="1:4" ht="15.75" x14ac:dyDescent="0.25">
      <c r="A76" s="48" t="s">
        <v>59</v>
      </c>
      <c r="B76" s="49">
        <v>0</v>
      </c>
      <c r="C76" s="49"/>
      <c r="D76" s="49">
        <v>54430</v>
      </c>
    </row>
    <row r="77" spans="1:4" ht="15.75" x14ac:dyDescent="0.25">
      <c r="A77" s="48" t="s">
        <v>60</v>
      </c>
      <c r="B77" s="54">
        <v>821253.42</v>
      </c>
      <c r="C77" s="49"/>
      <c r="D77" s="54">
        <v>534787.5</v>
      </c>
    </row>
    <row r="78" spans="1:4" ht="16.5" thickBot="1" x14ac:dyDescent="0.3">
      <c r="A78" s="48" t="s">
        <v>61</v>
      </c>
      <c r="B78" s="55">
        <f>SUM(B72:B77)</f>
        <v>35378352.940000005</v>
      </c>
      <c r="C78" s="56"/>
      <c r="D78" s="55">
        <f>SUM(D72:D77)</f>
        <v>4666124.76</v>
      </c>
    </row>
    <row r="79" spans="1:4" ht="16.5" thickTop="1" x14ac:dyDescent="0.25">
      <c r="A79" s="48"/>
      <c r="B79" s="49"/>
      <c r="C79" s="48"/>
      <c r="D79" s="49"/>
    </row>
    <row r="80" spans="1:4" ht="15.75" x14ac:dyDescent="0.25">
      <c r="A80" s="48"/>
      <c r="B80" s="49"/>
      <c r="C80" s="48"/>
      <c r="D80" s="49"/>
    </row>
    <row r="81" spans="1:4" ht="15.75" x14ac:dyDescent="0.25">
      <c r="A81" s="50" t="s">
        <v>62</v>
      </c>
      <c r="B81" s="49"/>
      <c r="C81" s="48"/>
      <c r="D81" s="49"/>
    </row>
    <row r="82" spans="1:4" ht="30.75" customHeight="1" x14ac:dyDescent="0.25">
      <c r="A82" s="91" t="s">
        <v>153</v>
      </c>
      <c r="B82" s="91"/>
      <c r="C82" s="91"/>
      <c r="D82" s="91"/>
    </row>
    <row r="83" spans="1:4" ht="15.75" x14ac:dyDescent="0.25">
      <c r="A83" s="48"/>
      <c r="B83" s="49"/>
      <c r="C83" s="48"/>
      <c r="D83" s="49"/>
    </row>
    <row r="84" spans="1:4" ht="15.75" x14ac:dyDescent="0.25">
      <c r="A84" s="50" t="s">
        <v>54</v>
      </c>
      <c r="B84" s="53">
        <v>2025</v>
      </c>
      <c r="C84" s="53"/>
      <c r="D84" s="53">
        <v>2024</v>
      </c>
    </row>
    <row r="85" spans="1:4" ht="15.75" x14ac:dyDescent="0.25">
      <c r="A85" s="48" t="s">
        <v>63</v>
      </c>
      <c r="B85" s="57" t="s">
        <v>165</v>
      </c>
      <c r="C85" s="58"/>
      <c r="D85" s="59" t="s">
        <v>166</v>
      </c>
    </row>
    <row r="86" spans="1:4" ht="16.5" thickBot="1" x14ac:dyDescent="0.3">
      <c r="A86" s="48"/>
      <c r="B86" s="60">
        <v>5508272.9900000002</v>
      </c>
      <c r="C86" s="61"/>
      <c r="D86" s="62" t="s">
        <v>167</v>
      </c>
    </row>
    <row r="87" spans="1:4" ht="16.5" thickTop="1" x14ac:dyDescent="0.25">
      <c r="A87" s="48"/>
      <c r="B87" s="63"/>
      <c r="C87" s="58"/>
      <c r="D87" s="63"/>
    </row>
    <row r="88" spans="1:4" ht="34.5" customHeight="1" x14ac:dyDescent="0.25">
      <c r="A88" s="91" t="s">
        <v>168</v>
      </c>
      <c r="B88" s="91"/>
      <c r="C88" s="91"/>
      <c r="D88" s="91"/>
    </row>
    <row r="89" spans="1:4" ht="15.75" x14ac:dyDescent="0.25">
      <c r="A89" s="48"/>
      <c r="B89" s="49"/>
      <c r="C89" s="48"/>
      <c r="D89" s="49"/>
    </row>
    <row r="90" spans="1:4" ht="15.75" x14ac:dyDescent="0.25">
      <c r="A90" s="50" t="s">
        <v>64</v>
      </c>
      <c r="B90" s="49"/>
      <c r="C90" s="48"/>
      <c r="D90" s="49"/>
    </row>
    <row r="91" spans="1:4" ht="20.25" customHeight="1" x14ac:dyDescent="0.25">
      <c r="A91" s="92" t="s">
        <v>154</v>
      </c>
      <c r="B91" s="92"/>
      <c r="C91" s="92"/>
      <c r="D91" s="92"/>
    </row>
    <row r="92" spans="1:4" ht="15.75" x14ac:dyDescent="0.25">
      <c r="A92" s="48"/>
      <c r="B92" s="49"/>
      <c r="C92" s="48"/>
      <c r="D92" s="49"/>
    </row>
    <row r="93" spans="1:4" ht="15.75" x14ac:dyDescent="0.25">
      <c r="A93" s="50" t="s">
        <v>54</v>
      </c>
      <c r="B93" s="53">
        <v>2025</v>
      </c>
      <c r="C93" s="53"/>
      <c r="D93" s="53">
        <v>2024</v>
      </c>
    </row>
    <row r="94" spans="1:4" ht="15.75" x14ac:dyDescent="0.25">
      <c r="A94" s="48" t="s">
        <v>65</v>
      </c>
      <c r="B94" s="49">
        <v>158526080.03</v>
      </c>
      <c r="C94" s="49"/>
      <c r="D94" s="49">
        <v>117173436.41</v>
      </c>
    </row>
    <row r="95" spans="1:4" ht="15.75" x14ac:dyDescent="0.25">
      <c r="A95" s="48" t="s">
        <v>66</v>
      </c>
      <c r="B95" s="65">
        <v>0</v>
      </c>
      <c r="C95" s="66"/>
      <c r="D95" s="65">
        <v>26855400.579999998</v>
      </c>
    </row>
    <row r="96" spans="1:4" ht="16.5" thickBot="1" x14ac:dyDescent="0.3">
      <c r="A96" s="48" t="s">
        <v>67</v>
      </c>
      <c r="B96" s="67">
        <f>SUM(B94:B95)</f>
        <v>158526080.03</v>
      </c>
      <c r="C96" s="66"/>
      <c r="D96" s="67">
        <f>SUM(D94:D95)</f>
        <v>144028836.99000001</v>
      </c>
    </row>
    <row r="97" spans="1:4" ht="16.5" thickTop="1" x14ac:dyDescent="0.25">
      <c r="A97" s="48"/>
      <c r="B97" s="49"/>
      <c r="C97" s="48"/>
      <c r="D97" s="49"/>
    </row>
    <row r="98" spans="1:4" ht="15.75" x14ac:dyDescent="0.25">
      <c r="A98" s="90" t="s">
        <v>68</v>
      </c>
      <c r="B98" s="90"/>
      <c r="C98" s="90"/>
      <c r="D98" s="90"/>
    </row>
    <row r="99" spans="1:4" ht="36" customHeight="1" x14ac:dyDescent="0.25">
      <c r="A99" s="91" t="s">
        <v>155</v>
      </c>
      <c r="B99" s="91"/>
      <c r="C99" s="91"/>
      <c r="D99" s="91"/>
    </row>
    <row r="100" spans="1:4" ht="15.75" x14ac:dyDescent="0.25">
      <c r="A100" s="52"/>
      <c r="B100" s="52"/>
      <c r="C100" s="52"/>
      <c r="D100" s="52"/>
    </row>
    <row r="101" spans="1:4" ht="15.75" x14ac:dyDescent="0.25">
      <c r="A101" s="50" t="s">
        <v>69</v>
      </c>
      <c r="B101" s="49"/>
      <c r="C101" s="48"/>
      <c r="D101" s="49"/>
    </row>
    <row r="102" spans="1:4" ht="15.75" x14ac:dyDescent="0.25">
      <c r="A102" s="92" t="s">
        <v>156</v>
      </c>
      <c r="B102" s="92"/>
      <c r="C102" s="92"/>
      <c r="D102" s="92"/>
    </row>
    <row r="103" spans="1:4" ht="15.75" x14ac:dyDescent="0.25">
      <c r="A103" s="52"/>
      <c r="B103" s="68"/>
      <c r="C103" s="64"/>
      <c r="D103" s="68"/>
    </row>
    <row r="104" spans="1:4" ht="15.75" x14ac:dyDescent="0.25">
      <c r="A104" s="69" t="s">
        <v>54</v>
      </c>
      <c r="B104" s="53">
        <v>2025</v>
      </c>
      <c r="C104" s="53"/>
      <c r="D104" s="53">
        <v>2024</v>
      </c>
    </row>
    <row r="105" spans="1:4" ht="15.75" x14ac:dyDescent="0.25">
      <c r="A105" s="48" t="s">
        <v>171</v>
      </c>
      <c r="B105" s="49">
        <v>0</v>
      </c>
      <c r="C105" s="53"/>
      <c r="D105" s="49">
        <v>18056.39</v>
      </c>
    </row>
    <row r="106" spans="1:4" ht="15.75" x14ac:dyDescent="0.25">
      <c r="A106" s="48" t="s">
        <v>172</v>
      </c>
      <c r="B106" s="49">
        <v>0</v>
      </c>
      <c r="C106" s="53"/>
      <c r="D106" s="49">
        <v>672.6</v>
      </c>
    </row>
    <row r="107" spans="1:4" ht="15.75" x14ac:dyDescent="0.25">
      <c r="A107" s="48" t="s">
        <v>173</v>
      </c>
      <c r="B107" s="49">
        <v>0</v>
      </c>
      <c r="C107" s="53"/>
      <c r="D107" s="49">
        <v>666.27</v>
      </c>
    </row>
    <row r="108" spans="1:4" ht="15.75" x14ac:dyDescent="0.25">
      <c r="A108" s="48" t="s">
        <v>174</v>
      </c>
      <c r="B108" s="49">
        <v>0</v>
      </c>
      <c r="C108" s="53"/>
      <c r="D108" s="49">
        <v>555</v>
      </c>
    </row>
    <row r="109" spans="1:4" ht="15.75" x14ac:dyDescent="0.25">
      <c r="A109" s="48" t="s">
        <v>175</v>
      </c>
      <c r="B109" s="49">
        <v>0</v>
      </c>
      <c r="C109" s="53"/>
      <c r="D109" s="49">
        <v>2447.52</v>
      </c>
    </row>
    <row r="110" spans="1:4" ht="15.75" x14ac:dyDescent="0.25">
      <c r="A110" s="48" t="s">
        <v>169</v>
      </c>
      <c r="B110" s="49">
        <v>1715.46</v>
      </c>
      <c r="C110" s="53"/>
      <c r="D110" s="49">
        <v>0</v>
      </c>
    </row>
    <row r="111" spans="1:4" ht="15.75" x14ac:dyDescent="0.25">
      <c r="A111" s="48" t="s">
        <v>170</v>
      </c>
      <c r="B111" s="49">
        <v>1715.46</v>
      </c>
      <c r="C111" s="53"/>
      <c r="D111" s="49">
        <v>0</v>
      </c>
    </row>
    <row r="112" spans="1:4" ht="15.75" x14ac:dyDescent="0.25">
      <c r="A112" s="48" t="s">
        <v>70</v>
      </c>
      <c r="B112" s="49">
        <v>20074.59</v>
      </c>
      <c r="C112" s="53"/>
      <c r="D112" s="49">
        <v>0</v>
      </c>
    </row>
    <row r="113" spans="1:4" ht="32.25" thickBot="1" x14ac:dyDescent="0.3">
      <c r="A113" s="70" t="s">
        <v>71</v>
      </c>
      <c r="B113" s="55">
        <f>SUM(B106:B112)</f>
        <v>23505.510000000002</v>
      </c>
      <c r="C113" s="71"/>
      <c r="D113" s="72">
        <f>SUM(D105:D112)</f>
        <v>22397.78</v>
      </c>
    </row>
    <row r="114" spans="1:4" ht="16.5" thickTop="1" x14ac:dyDescent="0.25">
      <c r="A114" s="52"/>
      <c r="B114" s="52"/>
      <c r="C114" s="52"/>
      <c r="D114" s="52"/>
    </row>
    <row r="115" spans="1:4" ht="15.75" x14ac:dyDescent="0.25">
      <c r="A115" s="50" t="s">
        <v>72</v>
      </c>
      <c r="B115" s="49"/>
      <c r="C115" s="48"/>
      <c r="D115" s="49"/>
    </row>
    <row r="116" spans="1:4" ht="48.75" customHeight="1" x14ac:dyDescent="0.25">
      <c r="A116" s="91" t="s">
        <v>180</v>
      </c>
      <c r="B116" s="92"/>
      <c r="C116" s="92"/>
      <c r="D116" s="92"/>
    </row>
    <row r="117" spans="1:4" ht="15.75" x14ac:dyDescent="0.25">
      <c r="A117" s="52"/>
      <c r="B117" s="68"/>
      <c r="C117" s="64"/>
      <c r="D117" s="68"/>
    </row>
    <row r="118" spans="1:4" ht="15.75" x14ac:dyDescent="0.25">
      <c r="A118" s="69" t="s">
        <v>54</v>
      </c>
      <c r="B118" s="53">
        <v>2025</v>
      </c>
      <c r="C118" s="53"/>
      <c r="D118" s="53">
        <v>2024</v>
      </c>
    </row>
    <row r="119" spans="1:4" ht="15.75" x14ac:dyDescent="0.25">
      <c r="A119" s="48" t="s">
        <v>176</v>
      </c>
      <c r="B119" s="49">
        <v>0</v>
      </c>
      <c r="C119" s="49"/>
      <c r="D119" s="49">
        <v>201282.52</v>
      </c>
    </row>
    <row r="120" spans="1:4" ht="15.75" x14ac:dyDescent="0.25">
      <c r="A120" s="48" t="s">
        <v>73</v>
      </c>
      <c r="B120" s="49">
        <v>0</v>
      </c>
      <c r="C120" s="49"/>
      <c r="D120" s="49">
        <v>38016.86</v>
      </c>
    </row>
    <row r="121" spans="1:4" ht="16.5" thickBot="1" x14ac:dyDescent="0.3">
      <c r="A121" s="70" t="s">
        <v>74</v>
      </c>
      <c r="B121" s="72">
        <v>0</v>
      </c>
      <c r="C121" s="71"/>
      <c r="D121" s="72">
        <f>SUM(D119:D120)</f>
        <v>239299.38</v>
      </c>
    </row>
    <row r="122" spans="1:4" ht="16.5" thickTop="1" x14ac:dyDescent="0.25">
      <c r="A122" s="48"/>
      <c r="B122" s="56"/>
      <c r="C122" s="48"/>
      <c r="D122" s="73"/>
    </row>
    <row r="123" spans="1:4" ht="15.75" x14ac:dyDescent="0.25">
      <c r="A123" s="50" t="s">
        <v>75</v>
      </c>
      <c r="B123" s="56"/>
      <c r="C123" s="48"/>
      <c r="D123" s="73"/>
    </row>
    <row r="124" spans="1:4" x14ac:dyDescent="0.2">
      <c r="A124" s="91" t="s">
        <v>179</v>
      </c>
      <c r="B124" s="91"/>
      <c r="C124" s="91"/>
      <c r="D124" s="91"/>
    </row>
    <row r="125" spans="1:4" x14ac:dyDescent="0.2">
      <c r="A125" s="91"/>
      <c r="B125" s="91"/>
      <c r="C125" s="91"/>
      <c r="D125" s="91"/>
    </row>
    <row r="126" spans="1:4" ht="15.75" x14ac:dyDescent="0.25">
      <c r="A126" s="52"/>
      <c r="B126" s="52"/>
      <c r="C126" s="52"/>
      <c r="D126" s="52"/>
    </row>
    <row r="127" spans="1:4" ht="15.75" x14ac:dyDescent="0.25">
      <c r="A127" s="50" t="s">
        <v>54</v>
      </c>
      <c r="B127" s="53">
        <v>2025</v>
      </c>
      <c r="C127" s="53"/>
      <c r="D127" s="53">
        <v>2024</v>
      </c>
    </row>
    <row r="128" spans="1:4" ht="15.75" x14ac:dyDescent="0.25">
      <c r="A128" s="48" t="s">
        <v>80</v>
      </c>
      <c r="B128" s="49">
        <v>0</v>
      </c>
      <c r="C128" s="53"/>
      <c r="D128" s="49">
        <v>108664.57</v>
      </c>
    </row>
    <row r="129" spans="1:4" ht="15.75" x14ac:dyDescent="0.25">
      <c r="A129" s="48" t="s">
        <v>81</v>
      </c>
      <c r="B129" s="49">
        <v>0</v>
      </c>
      <c r="C129" s="53"/>
      <c r="D129" s="49">
        <v>59000</v>
      </c>
    </row>
    <row r="130" spans="1:4" ht="15.75" x14ac:dyDescent="0.25">
      <c r="A130" s="48" t="s">
        <v>82</v>
      </c>
      <c r="B130" s="49">
        <v>0</v>
      </c>
      <c r="C130" s="53"/>
      <c r="D130" s="49">
        <v>348760.8</v>
      </c>
    </row>
    <row r="131" spans="1:4" ht="15.75" x14ac:dyDescent="0.25">
      <c r="A131" s="48" t="s">
        <v>77</v>
      </c>
      <c r="B131" s="49">
        <v>223385</v>
      </c>
      <c r="C131" s="53"/>
      <c r="D131" s="49">
        <v>0</v>
      </c>
    </row>
    <row r="132" spans="1:4" ht="15.75" x14ac:dyDescent="0.25">
      <c r="A132" s="48" t="s">
        <v>177</v>
      </c>
      <c r="B132" s="49">
        <v>0</v>
      </c>
      <c r="C132" s="53"/>
      <c r="D132" s="49">
        <v>792020</v>
      </c>
    </row>
    <row r="133" spans="1:4" ht="15.75" x14ac:dyDescent="0.25">
      <c r="A133" s="48" t="s">
        <v>76</v>
      </c>
      <c r="B133" s="49">
        <v>3878453.2</v>
      </c>
      <c r="C133" s="53"/>
      <c r="D133" s="49">
        <v>0</v>
      </c>
    </row>
    <row r="134" spans="1:4" ht="15.75" x14ac:dyDescent="0.25">
      <c r="A134" s="48" t="s">
        <v>82</v>
      </c>
      <c r="B134" s="49">
        <v>518291.4</v>
      </c>
      <c r="C134" s="49"/>
      <c r="D134" s="49">
        <v>0</v>
      </c>
    </row>
    <row r="135" spans="1:4" ht="15.75" x14ac:dyDescent="0.25">
      <c r="A135" s="48" t="s">
        <v>178</v>
      </c>
      <c r="B135" s="49">
        <v>250160</v>
      </c>
      <c r="C135" s="49"/>
      <c r="D135" s="49">
        <v>0</v>
      </c>
    </row>
    <row r="136" spans="1:4" ht="15.75" x14ac:dyDescent="0.25">
      <c r="A136" s="48" t="s">
        <v>78</v>
      </c>
      <c r="B136" s="49">
        <v>0</v>
      </c>
      <c r="C136" s="49"/>
      <c r="D136" s="49">
        <v>297748.05</v>
      </c>
    </row>
    <row r="137" spans="1:4" ht="15.75" x14ac:dyDescent="0.25">
      <c r="A137" s="48" t="s">
        <v>79</v>
      </c>
      <c r="B137" s="49">
        <v>1949993</v>
      </c>
      <c r="C137" s="49"/>
      <c r="D137" s="49">
        <v>0</v>
      </c>
    </row>
    <row r="138" spans="1:4" ht="16.5" thickBot="1" x14ac:dyDescent="0.3">
      <c r="A138" s="50" t="s">
        <v>83</v>
      </c>
      <c r="B138" s="55">
        <f>SUM(B128:B137)</f>
        <v>6820282.6000000006</v>
      </c>
      <c r="C138" s="48"/>
      <c r="D138" s="72">
        <f>SUM(D128:D137)</f>
        <v>1606193.4200000002</v>
      </c>
    </row>
    <row r="139" spans="1:4" ht="16.5" thickTop="1" x14ac:dyDescent="0.25">
      <c r="A139" s="48"/>
      <c r="B139" s="56"/>
      <c r="C139" s="48"/>
      <c r="D139" s="73"/>
    </row>
    <row r="140" spans="1:4" ht="15.75" x14ac:dyDescent="0.25">
      <c r="A140" s="48"/>
      <c r="B140" s="56"/>
      <c r="C140" s="74"/>
      <c r="D140" s="75"/>
    </row>
    <row r="141" spans="1:4" ht="15.75" x14ac:dyDescent="0.25">
      <c r="A141" s="90" t="s">
        <v>84</v>
      </c>
      <c r="B141" s="90"/>
      <c r="C141" s="90"/>
      <c r="D141" s="90"/>
    </row>
    <row r="142" spans="1:4" ht="15.75" x14ac:dyDescent="0.25">
      <c r="A142" s="92" t="s">
        <v>156</v>
      </c>
      <c r="B142" s="92"/>
      <c r="C142" s="92"/>
      <c r="D142" s="92"/>
    </row>
    <row r="143" spans="1:4" ht="15.75" x14ac:dyDescent="0.25">
      <c r="A143" s="48"/>
      <c r="B143" s="49"/>
      <c r="C143" s="48"/>
      <c r="D143" s="49"/>
    </row>
    <row r="144" spans="1:4" ht="15.75" x14ac:dyDescent="0.25">
      <c r="A144" s="50" t="s">
        <v>54</v>
      </c>
      <c r="B144" s="53">
        <v>2025</v>
      </c>
      <c r="C144" s="53"/>
      <c r="D144" s="53">
        <v>2024</v>
      </c>
    </row>
    <row r="145" spans="1:4" ht="15.75" x14ac:dyDescent="0.25">
      <c r="A145" s="48" t="s">
        <v>85</v>
      </c>
      <c r="B145" s="63">
        <v>1148790.3700000001</v>
      </c>
      <c r="C145" s="66"/>
      <c r="D145" s="63">
        <v>980615.94</v>
      </c>
    </row>
    <row r="146" spans="1:4" ht="15.75" x14ac:dyDescent="0.25">
      <c r="A146" s="48" t="s">
        <v>86</v>
      </c>
      <c r="B146" s="65">
        <v>996969.34</v>
      </c>
      <c r="C146" s="66"/>
      <c r="D146" s="65">
        <v>627373.14</v>
      </c>
    </row>
    <row r="147" spans="1:4" ht="16.5" thickBot="1" x14ac:dyDescent="0.3">
      <c r="A147" s="48" t="s">
        <v>87</v>
      </c>
      <c r="B147" s="67">
        <f>SUM(B145:B146)</f>
        <v>2145759.71</v>
      </c>
      <c r="C147" s="76"/>
      <c r="D147" s="67">
        <f>SUM(D145:D146)</f>
        <v>1607989.08</v>
      </c>
    </row>
    <row r="148" spans="1:4" ht="16.5" thickTop="1" x14ac:dyDescent="0.25">
      <c r="A148" s="48" t="s">
        <v>88</v>
      </c>
      <c r="B148" s="49"/>
      <c r="C148" s="48"/>
      <c r="D148" s="49"/>
    </row>
    <row r="149" spans="1:4" ht="15.75" x14ac:dyDescent="0.25">
      <c r="A149" s="90" t="s">
        <v>89</v>
      </c>
      <c r="B149" s="90"/>
      <c r="C149" s="90"/>
      <c r="D149" s="90"/>
    </row>
    <row r="150" spans="1:4" ht="15.75" x14ac:dyDescent="0.25">
      <c r="A150" s="92" t="s">
        <v>157</v>
      </c>
      <c r="B150" s="92"/>
      <c r="C150" s="92"/>
      <c r="D150" s="92"/>
    </row>
    <row r="151" spans="1:4" ht="15.75" x14ac:dyDescent="0.25">
      <c r="A151" s="50" t="s">
        <v>54</v>
      </c>
      <c r="B151" s="53">
        <v>2025</v>
      </c>
      <c r="C151" s="53"/>
      <c r="D151" s="53">
        <v>2024</v>
      </c>
    </row>
    <row r="152" spans="1:4" ht="15.75" x14ac:dyDescent="0.25">
      <c r="A152" s="48" t="s">
        <v>90</v>
      </c>
      <c r="B152" s="63">
        <v>2227347.23</v>
      </c>
      <c r="C152" s="66"/>
      <c r="D152" s="63">
        <v>555551.97</v>
      </c>
    </row>
    <row r="153" spans="1:4" ht="15.75" x14ac:dyDescent="0.25">
      <c r="A153" s="48" t="s">
        <v>91</v>
      </c>
      <c r="B153" s="65">
        <v>1042663</v>
      </c>
      <c r="C153" s="66"/>
      <c r="D153" s="65">
        <v>729475</v>
      </c>
    </row>
    <row r="154" spans="1:4" ht="16.5" thickBot="1" x14ac:dyDescent="0.3">
      <c r="A154" s="48" t="s">
        <v>92</v>
      </c>
      <c r="B154" s="55">
        <f>SUM(B152:B153)</f>
        <v>3270010.23</v>
      </c>
      <c r="C154" s="56"/>
      <c r="D154" s="55">
        <f>SUM(D152:D153)</f>
        <v>1285026.97</v>
      </c>
    </row>
    <row r="155" spans="1:4" ht="16.5" thickTop="1" x14ac:dyDescent="0.25">
      <c r="A155" s="48"/>
      <c r="B155" s="49"/>
      <c r="C155" s="48"/>
      <c r="D155" s="49"/>
    </row>
    <row r="156" spans="1:4" ht="15.75" x14ac:dyDescent="0.25">
      <c r="A156" s="90" t="s">
        <v>93</v>
      </c>
      <c r="B156" s="90"/>
      <c r="C156" s="90"/>
      <c r="D156" s="90"/>
    </row>
    <row r="157" spans="1:4" ht="15.75" x14ac:dyDescent="0.25">
      <c r="A157" s="48" t="s">
        <v>158</v>
      </c>
      <c r="B157" s="49"/>
      <c r="C157" s="48"/>
      <c r="D157" s="49"/>
    </row>
    <row r="158" spans="1:4" ht="15.75" x14ac:dyDescent="0.25">
      <c r="A158" s="48"/>
      <c r="B158" s="49"/>
      <c r="C158" s="48"/>
      <c r="D158" s="49"/>
    </row>
    <row r="159" spans="1:4" ht="15.75" x14ac:dyDescent="0.25">
      <c r="A159" s="50" t="s">
        <v>54</v>
      </c>
      <c r="B159" s="53">
        <v>2025</v>
      </c>
      <c r="C159" s="53"/>
      <c r="D159" s="53">
        <v>2024</v>
      </c>
    </row>
    <row r="160" spans="1:4" ht="15.75" x14ac:dyDescent="0.25">
      <c r="A160" s="48" t="s">
        <v>94</v>
      </c>
      <c r="B160" s="49">
        <v>35297293.880000003</v>
      </c>
      <c r="C160" s="49"/>
      <c r="D160" s="49">
        <v>35297293.880000003</v>
      </c>
    </row>
    <row r="161" spans="1:4" ht="15.75" x14ac:dyDescent="0.25">
      <c r="A161" s="48" t="s">
        <v>95</v>
      </c>
      <c r="B161" s="49">
        <v>95061773.950000003</v>
      </c>
      <c r="C161" s="49"/>
      <c r="D161" s="49">
        <v>87017827.489999995</v>
      </c>
    </row>
    <row r="162" spans="1:4" ht="15.75" x14ac:dyDescent="0.25">
      <c r="A162" s="48" t="s">
        <v>96</v>
      </c>
      <c r="B162" s="49">
        <v>22223566.52</v>
      </c>
      <c r="C162" s="49"/>
      <c r="D162" s="49">
        <v>21455782.16</v>
      </c>
    </row>
    <row r="163" spans="1:4" ht="15.75" x14ac:dyDescent="0.25">
      <c r="A163" s="48" t="s">
        <v>97</v>
      </c>
      <c r="B163" s="49">
        <v>621938.81999999995</v>
      </c>
      <c r="C163" s="49"/>
      <c r="D163" s="49">
        <v>324043.40000000002</v>
      </c>
    </row>
    <row r="164" spans="1:4" ht="15.75" x14ac:dyDescent="0.25">
      <c r="A164" s="48" t="s">
        <v>98</v>
      </c>
      <c r="B164" s="49">
        <v>4462436.4000000004</v>
      </c>
      <c r="C164" s="49"/>
      <c r="D164" s="49">
        <v>4462436.4000000004</v>
      </c>
    </row>
    <row r="165" spans="1:4" ht="15.75" x14ac:dyDescent="0.25">
      <c r="A165" s="48" t="s">
        <v>99</v>
      </c>
      <c r="B165" s="49">
        <v>41328734.310000002</v>
      </c>
      <c r="C165" s="49"/>
      <c r="D165" s="49">
        <v>34804986.700000003</v>
      </c>
    </row>
    <row r="166" spans="1:4" ht="15.75" x14ac:dyDescent="0.25">
      <c r="A166" s="48" t="s">
        <v>100</v>
      </c>
      <c r="B166" s="49">
        <v>1390190.6</v>
      </c>
      <c r="C166" s="49"/>
      <c r="D166" s="49">
        <v>1390190.6</v>
      </c>
    </row>
    <row r="167" spans="1:4" ht="15.75" x14ac:dyDescent="0.25">
      <c r="A167" s="48" t="s">
        <v>101</v>
      </c>
      <c r="B167" s="49">
        <v>4526588.1900000004</v>
      </c>
      <c r="C167" s="49"/>
      <c r="D167" s="49">
        <v>4491188.1900000004</v>
      </c>
    </row>
    <row r="168" spans="1:4" ht="15.75" x14ac:dyDescent="0.25">
      <c r="A168" s="48" t="s">
        <v>102</v>
      </c>
      <c r="B168" s="49">
        <v>266787.73</v>
      </c>
      <c r="C168" s="49"/>
      <c r="D168" s="49">
        <v>266787.71999999997</v>
      </c>
    </row>
    <row r="169" spans="1:4" ht="15.75" x14ac:dyDescent="0.25">
      <c r="A169" s="48" t="s">
        <v>103</v>
      </c>
      <c r="B169" s="49">
        <v>6403387.46</v>
      </c>
      <c r="C169" s="49"/>
      <c r="D169" s="49">
        <v>6049160.46</v>
      </c>
    </row>
    <row r="170" spans="1:4" ht="15.75" x14ac:dyDescent="0.25">
      <c r="A170" s="48" t="s">
        <v>104</v>
      </c>
      <c r="B170" s="49">
        <v>1366280.7</v>
      </c>
      <c r="C170" s="49"/>
      <c r="D170" s="49">
        <v>1366280.7</v>
      </c>
    </row>
    <row r="171" spans="1:4" ht="15.75" x14ac:dyDescent="0.25">
      <c r="A171" s="48" t="s">
        <v>105</v>
      </c>
      <c r="B171" s="49">
        <v>2534777.48</v>
      </c>
      <c r="C171" s="49"/>
      <c r="D171" s="49">
        <v>2292375.98</v>
      </c>
    </row>
    <row r="172" spans="1:4" ht="15.75" x14ac:dyDescent="0.25">
      <c r="A172" s="48" t="s">
        <v>106</v>
      </c>
      <c r="B172" s="49">
        <v>100872.3</v>
      </c>
      <c r="C172" s="49"/>
      <c r="D172" s="49">
        <v>100872.3</v>
      </c>
    </row>
    <row r="173" spans="1:4" ht="15.75" x14ac:dyDescent="0.25">
      <c r="A173" s="48" t="s">
        <v>107</v>
      </c>
      <c r="B173" s="49">
        <v>8142</v>
      </c>
      <c r="C173" s="49"/>
      <c r="D173" s="49">
        <v>8142</v>
      </c>
    </row>
    <row r="174" spans="1:4" ht="15.75" x14ac:dyDescent="0.25">
      <c r="A174" s="48" t="s">
        <v>108</v>
      </c>
      <c r="B174" s="49">
        <v>2793850.36</v>
      </c>
      <c r="C174" s="49"/>
      <c r="D174" s="49">
        <v>0</v>
      </c>
    </row>
    <row r="175" spans="1:4" ht="15.75" x14ac:dyDescent="0.25">
      <c r="A175" s="48" t="s">
        <v>109</v>
      </c>
      <c r="B175" s="49">
        <v>154576.57999999999</v>
      </c>
      <c r="C175" s="49"/>
      <c r="D175" s="49">
        <v>154576.57999999999</v>
      </c>
    </row>
    <row r="176" spans="1:4" ht="15.75" x14ac:dyDescent="0.25">
      <c r="A176" s="48" t="s">
        <v>110</v>
      </c>
      <c r="B176" s="49">
        <v>24756.5</v>
      </c>
      <c r="C176" s="49"/>
      <c r="D176" s="49">
        <v>0</v>
      </c>
    </row>
    <row r="177" spans="1:4" ht="15.75" x14ac:dyDescent="0.25">
      <c r="A177" s="48" t="s">
        <v>111</v>
      </c>
      <c r="B177" s="49">
        <v>509120.28</v>
      </c>
      <c r="C177" s="49"/>
      <c r="D177" s="49">
        <v>509120.28</v>
      </c>
    </row>
    <row r="178" spans="1:4" ht="15.75" x14ac:dyDescent="0.25">
      <c r="A178" s="48" t="s">
        <v>112</v>
      </c>
      <c r="B178" s="49">
        <v>275199.59999999998</v>
      </c>
      <c r="C178" s="49"/>
      <c r="D178" s="49">
        <v>275199.59999999998</v>
      </c>
    </row>
    <row r="179" spans="1:4" ht="15.75" x14ac:dyDescent="0.25">
      <c r="A179" s="48" t="s">
        <v>113</v>
      </c>
      <c r="B179" s="54">
        <v>2760174.11</v>
      </c>
      <c r="C179" s="49"/>
      <c r="D179" s="54">
        <v>2760174.11</v>
      </c>
    </row>
    <row r="180" spans="1:4" ht="15.75" x14ac:dyDescent="0.25">
      <c r="A180" s="48" t="s">
        <v>114</v>
      </c>
      <c r="B180" s="56">
        <f>SUM(B160:B179)</f>
        <v>222110447.77000004</v>
      </c>
      <c r="C180" s="56"/>
      <c r="D180" s="56">
        <f>SUM(D160:D179)</f>
        <v>203026438.55000004</v>
      </c>
    </row>
    <row r="181" spans="1:4" ht="15.75" x14ac:dyDescent="0.25">
      <c r="A181" s="48" t="s">
        <v>115</v>
      </c>
      <c r="B181" s="8">
        <v>-96465480.760000005</v>
      </c>
      <c r="C181" s="49"/>
      <c r="D181" s="8">
        <v>-83485712.390000001</v>
      </c>
    </row>
    <row r="182" spans="1:4" ht="16.5" thickBot="1" x14ac:dyDescent="0.3">
      <c r="A182" s="48" t="s">
        <v>116</v>
      </c>
      <c r="B182" s="55">
        <f>+B180+B181</f>
        <v>125644967.01000004</v>
      </c>
      <c r="C182" s="56"/>
      <c r="D182" s="55">
        <f>SUM(D180:D181)</f>
        <v>119540726.16000004</v>
      </c>
    </row>
    <row r="183" spans="1:4" ht="16.5" thickTop="1" x14ac:dyDescent="0.25">
      <c r="A183" s="48"/>
      <c r="B183" s="49"/>
      <c r="C183" s="48"/>
      <c r="D183" s="49"/>
    </row>
    <row r="184" spans="1:4" ht="15.75" x14ac:dyDescent="0.25">
      <c r="A184" s="90" t="s">
        <v>117</v>
      </c>
      <c r="B184" s="90"/>
      <c r="C184" s="90"/>
      <c r="D184" s="90"/>
    </row>
    <row r="185" spans="1:4" ht="15.75" x14ac:dyDescent="0.25">
      <c r="A185" s="92" t="s">
        <v>159</v>
      </c>
      <c r="B185" s="92"/>
      <c r="C185" s="92"/>
      <c r="D185" s="92"/>
    </row>
    <row r="186" spans="1:4" ht="15.75" x14ac:dyDescent="0.25">
      <c r="A186" s="50" t="s">
        <v>54</v>
      </c>
      <c r="B186" s="53">
        <v>2025</v>
      </c>
      <c r="C186" s="53"/>
      <c r="D186" s="53">
        <v>2024</v>
      </c>
    </row>
    <row r="187" spans="1:4" ht="15.75" x14ac:dyDescent="0.25">
      <c r="A187" s="48" t="s">
        <v>118</v>
      </c>
      <c r="B187" s="49">
        <v>9740252.3000000007</v>
      </c>
      <c r="C187" s="49"/>
      <c r="D187" s="49">
        <v>9740252.3000000007</v>
      </c>
    </row>
    <row r="188" spans="1:4" ht="15.75" x14ac:dyDescent="0.25">
      <c r="A188" s="48" t="s">
        <v>119</v>
      </c>
      <c r="B188" s="54">
        <v>2282708.7400000002</v>
      </c>
      <c r="C188" s="49"/>
      <c r="D188" s="54">
        <v>2282708.7400000002</v>
      </c>
    </row>
    <row r="189" spans="1:4" ht="15.75" x14ac:dyDescent="0.25">
      <c r="A189" s="48" t="s">
        <v>120</v>
      </c>
      <c r="B189" s="56">
        <f>SUM(B187:B188)</f>
        <v>12022961.040000001</v>
      </c>
      <c r="C189" s="56"/>
      <c r="D189" s="56">
        <f>SUM(D187:D188)</f>
        <v>12022961.040000001</v>
      </c>
    </row>
    <row r="190" spans="1:4" ht="15.75" x14ac:dyDescent="0.25">
      <c r="A190" s="48" t="s">
        <v>121</v>
      </c>
      <c r="B190" s="8">
        <v>-9740252.3000000007</v>
      </c>
      <c r="C190" s="49"/>
      <c r="D190" s="8">
        <v>-9740252.3000000007</v>
      </c>
    </row>
    <row r="191" spans="1:4" ht="16.5" thickBot="1" x14ac:dyDescent="0.3">
      <c r="A191" s="48" t="s">
        <v>116</v>
      </c>
      <c r="B191" s="55">
        <f>SUM(B189:B190)</f>
        <v>2282708.7400000002</v>
      </c>
      <c r="C191" s="56"/>
      <c r="D191" s="55">
        <f>SUM(D189:D190)</f>
        <v>2282708.7400000002</v>
      </c>
    </row>
    <row r="192" spans="1:4" ht="16.5" thickTop="1" x14ac:dyDescent="0.25">
      <c r="A192" s="48"/>
      <c r="B192" s="49"/>
      <c r="C192" s="48"/>
      <c r="D192" s="49"/>
    </row>
    <row r="193" spans="1:4" ht="15.75" x14ac:dyDescent="0.25">
      <c r="A193" s="90" t="s">
        <v>122</v>
      </c>
      <c r="B193" s="90"/>
      <c r="C193" s="90"/>
      <c r="D193" s="90"/>
    </row>
    <row r="194" spans="1:4" ht="15.75" x14ac:dyDescent="0.25">
      <c r="A194" s="92" t="s">
        <v>160</v>
      </c>
      <c r="B194" s="92"/>
      <c r="C194" s="92"/>
      <c r="D194" s="92"/>
    </row>
    <row r="195" spans="1:4" ht="15.75" x14ac:dyDescent="0.25">
      <c r="A195" s="48"/>
      <c r="B195" s="49"/>
      <c r="C195" s="48"/>
      <c r="D195" s="49"/>
    </row>
    <row r="196" spans="1:4" ht="15.75" x14ac:dyDescent="0.25">
      <c r="A196" s="50" t="s">
        <v>54</v>
      </c>
      <c r="B196" s="53">
        <v>2025</v>
      </c>
      <c r="C196" s="53"/>
      <c r="D196" s="53">
        <v>2024</v>
      </c>
    </row>
    <row r="197" spans="1:4" ht="15.75" x14ac:dyDescent="0.25">
      <c r="A197" s="48" t="s">
        <v>123</v>
      </c>
      <c r="B197" s="49">
        <v>23337417.23</v>
      </c>
      <c r="C197" s="49"/>
      <c r="D197" s="49">
        <v>31781959.59</v>
      </c>
    </row>
    <row r="198" spans="1:4" ht="15.75" x14ac:dyDescent="0.25">
      <c r="A198" s="48" t="s">
        <v>124</v>
      </c>
      <c r="B198" s="49">
        <v>21688053.32</v>
      </c>
      <c r="C198" s="49"/>
      <c r="D198" s="49">
        <v>802812.12</v>
      </c>
    </row>
    <row r="199" spans="1:4" ht="15.75" x14ac:dyDescent="0.25">
      <c r="A199" s="48" t="s">
        <v>125</v>
      </c>
      <c r="B199" s="54">
        <v>2597092.9700000002</v>
      </c>
      <c r="C199" s="49"/>
      <c r="D199" s="54">
        <v>2597092.9700000002</v>
      </c>
    </row>
    <row r="200" spans="1:4" ht="16.5" thickBot="1" x14ac:dyDescent="0.3">
      <c r="A200" s="50" t="s">
        <v>126</v>
      </c>
      <c r="B200" s="55">
        <f>SUM(B197:B199)</f>
        <v>47622563.519999996</v>
      </c>
      <c r="C200" s="56"/>
      <c r="D200" s="55">
        <f>SUM(D197:D199)</f>
        <v>35181864.68</v>
      </c>
    </row>
    <row r="201" spans="1:4" ht="16.5" thickTop="1" x14ac:dyDescent="0.25">
      <c r="A201" s="48"/>
      <c r="B201" s="49"/>
      <c r="C201" s="48"/>
      <c r="D201" s="49"/>
    </row>
    <row r="202" spans="1:4" ht="15.75" x14ac:dyDescent="0.25">
      <c r="A202" s="48"/>
      <c r="B202" s="49"/>
      <c r="C202" s="48"/>
      <c r="D202" s="49"/>
    </row>
    <row r="203" spans="1:4" ht="15.75" x14ac:dyDescent="0.25">
      <c r="A203" s="50" t="s">
        <v>127</v>
      </c>
      <c r="B203" s="49"/>
      <c r="C203" s="48"/>
      <c r="D203" s="49"/>
    </row>
    <row r="204" spans="1:4" ht="15.75" x14ac:dyDescent="0.25">
      <c r="A204" s="90" t="s">
        <v>128</v>
      </c>
      <c r="B204" s="90"/>
      <c r="C204" s="90"/>
      <c r="D204" s="90"/>
    </row>
    <row r="205" spans="1:4" ht="32.25" customHeight="1" x14ac:dyDescent="0.25">
      <c r="A205" s="91" t="s">
        <v>161</v>
      </c>
      <c r="B205" s="91"/>
      <c r="C205" s="91"/>
      <c r="D205" s="91"/>
    </row>
    <row r="206" spans="1:4" ht="15.75" x14ac:dyDescent="0.25">
      <c r="A206" s="48"/>
      <c r="B206" s="49"/>
      <c r="C206" s="48"/>
      <c r="D206" s="49"/>
    </row>
    <row r="207" spans="1:4" ht="15.75" x14ac:dyDescent="0.25">
      <c r="A207" s="51" t="s">
        <v>54</v>
      </c>
      <c r="B207" s="53">
        <v>2025</v>
      </c>
      <c r="C207" s="53"/>
      <c r="D207" s="53">
        <v>2024</v>
      </c>
    </row>
    <row r="208" spans="1:4" ht="15.75" x14ac:dyDescent="0.25">
      <c r="A208" s="48" t="s">
        <v>129</v>
      </c>
      <c r="B208" s="78">
        <v>115332.62</v>
      </c>
      <c r="C208" s="79"/>
      <c r="D208" s="78">
        <v>12800.01</v>
      </c>
    </row>
    <row r="209" spans="1:4" ht="15.75" x14ac:dyDescent="0.25">
      <c r="A209" s="48" t="s">
        <v>130</v>
      </c>
      <c r="B209" s="78">
        <v>309894.18</v>
      </c>
      <c r="C209" s="78"/>
      <c r="D209" s="78">
        <v>406232.25</v>
      </c>
    </row>
    <row r="210" spans="1:4" ht="15.75" x14ac:dyDescent="0.25">
      <c r="A210" s="48" t="s">
        <v>131</v>
      </c>
      <c r="B210" s="78">
        <v>12599701.58</v>
      </c>
      <c r="C210" s="79"/>
      <c r="D210" s="78">
        <v>12319995.529999999</v>
      </c>
    </row>
    <row r="211" spans="1:4" ht="15.75" x14ac:dyDescent="0.25">
      <c r="A211" s="48" t="s">
        <v>132</v>
      </c>
      <c r="B211" s="78">
        <v>266865.32</v>
      </c>
      <c r="C211" s="78"/>
      <c r="D211" s="78">
        <v>247065.76</v>
      </c>
    </row>
    <row r="212" spans="1:4" ht="15.75" x14ac:dyDescent="0.25">
      <c r="A212" s="48" t="s">
        <v>133</v>
      </c>
      <c r="B212" s="78">
        <v>134083.79999999999</v>
      </c>
      <c r="C212" s="79"/>
      <c r="D212" s="78">
        <v>24254.22</v>
      </c>
    </row>
    <row r="213" spans="1:4" ht="15.75" x14ac:dyDescent="0.25">
      <c r="A213" s="80" t="s">
        <v>181</v>
      </c>
      <c r="B213" s="78">
        <v>0</v>
      </c>
      <c r="C213" s="79"/>
      <c r="D213" s="78">
        <v>1675</v>
      </c>
    </row>
    <row r="214" spans="1:4" ht="16.5" thickBot="1" x14ac:dyDescent="0.3">
      <c r="A214" s="50" t="s">
        <v>134</v>
      </c>
      <c r="B214" s="55">
        <f>SUM(B208:B212)</f>
        <v>13425877.500000002</v>
      </c>
      <c r="C214" s="56"/>
      <c r="D214" s="55">
        <f>SUM(D208:D213)</f>
        <v>13012022.77</v>
      </c>
    </row>
    <row r="215" spans="1:4" ht="16.5" thickTop="1" x14ac:dyDescent="0.25">
      <c r="A215" s="48"/>
      <c r="B215" s="56"/>
      <c r="C215" s="56"/>
      <c r="D215" s="56"/>
    </row>
    <row r="216" spans="1:4" ht="15.75" x14ac:dyDescent="0.25">
      <c r="A216" s="90" t="s">
        <v>135</v>
      </c>
      <c r="B216" s="90"/>
      <c r="C216" s="90"/>
      <c r="D216" s="90"/>
    </row>
    <row r="217" spans="1:4" ht="15.75" x14ac:dyDescent="0.25">
      <c r="A217" s="92" t="s">
        <v>162</v>
      </c>
      <c r="B217" s="92"/>
      <c r="C217" s="92"/>
      <c r="D217" s="92"/>
    </row>
    <row r="218" spans="1:4" ht="15.75" x14ac:dyDescent="0.25">
      <c r="A218" s="64"/>
      <c r="B218" s="64"/>
      <c r="C218" s="64"/>
      <c r="D218" s="64"/>
    </row>
    <row r="219" spans="1:4" ht="15.75" x14ac:dyDescent="0.25">
      <c r="A219" s="50" t="s">
        <v>54</v>
      </c>
      <c r="B219" s="53">
        <v>2025</v>
      </c>
      <c r="C219" s="53"/>
      <c r="D219" s="53">
        <v>2024</v>
      </c>
    </row>
    <row r="220" spans="1:4" ht="15.75" x14ac:dyDescent="0.25">
      <c r="A220" s="48" t="s">
        <v>182</v>
      </c>
      <c r="B220" s="78">
        <v>0</v>
      </c>
      <c r="C220" s="78"/>
      <c r="D220" s="78">
        <v>6487143.1600000001</v>
      </c>
    </row>
    <row r="221" spans="1:4" ht="15.75" x14ac:dyDescent="0.25">
      <c r="A221" s="48" t="s">
        <v>136</v>
      </c>
      <c r="B221" s="78">
        <v>0</v>
      </c>
      <c r="C221" s="78"/>
      <c r="D221" s="78">
        <v>154600</v>
      </c>
    </row>
    <row r="222" spans="1:4" ht="15.75" x14ac:dyDescent="0.25">
      <c r="A222" s="48" t="s">
        <v>137</v>
      </c>
      <c r="B222" s="78">
        <v>2905347.73</v>
      </c>
      <c r="C222" s="78"/>
      <c r="D222" s="78">
        <v>4701727.99</v>
      </c>
    </row>
    <row r="223" spans="1:4" ht="15.75" x14ac:dyDescent="0.25">
      <c r="A223" s="48" t="s">
        <v>138</v>
      </c>
      <c r="B223" s="78">
        <v>3758903.67</v>
      </c>
      <c r="C223" s="78"/>
      <c r="D223" s="78">
        <v>209518.78</v>
      </c>
    </row>
    <row r="224" spans="1:4" ht="16.5" thickBot="1" x14ac:dyDescent="0.3">
      <c r="A224" s="50" t="s">
        <v>139</v>
      </c>
      <c r="B224" s="55">
        <f>SUM(B220:B223)</f>
        <v>6664251.4000000004</v>
      </c>
      <c r="C224" s="56"/>
      <c r="D224" s="55">
        <f>SUM(D220:D223)</f>
        <v>11552989.93</v>
      </c>
    </row>
    <row r="225" spans="1:4" ht="16.5" thickTop="1" x14ac:dyDescent="0.25">
      <c r="A225" s="48"/>
      <c r="B225" s="49"/>
      <c r="C225" s="48"/>
      <c r="D225" s="49"/>
    </row>
    <row r="226" spans="1:4" ht="15.75" x14ac:dyDescent="0.25">
      <c r="A226" s="90" t="s">
        <v>140</v>
      </c>
      <c r="B226" s="90"/>
      <c r="C226" s="90"/>
      <c r="D226" s="90"/>
    </row>
    <row r="227" spans="1:4" ht="15.75" x14ac:dyDescent="0.25">
      <c r="A227" s="92" t="s">
        <v>163</v>
      </c>
      <c r="B227" s="92"/>
      <c r="C227" s="92"/>
      <c r="D227" s="92"/>
    </row>
    <row r="228" spans="1:4" ht="15.75" x14ac:dyDescent="0.25">
      <c r="A228" s="50" t="s">
        <v>54</v>
      </c>
      <c r="B228" s="53">
        <v>2025</v>
      </c>
      <c r="C228" s="53"/>
      <c r="D228" s="53">
        <v>2024</v>
      </c>
    </row>
    <row r="229" spans="1:4" ht="15.75" x14ac:dyDescent="0.25">
      <c r="A229" s="48" t="s">
        <v>141</v>
      </c>
      <c r="B229" s="78">
        <v>12927472.359999999</v>
      </c>
      <c r="C229" s="78"/>
      <c r="D229" s="78">
        <v>11754696.470000001</v>
      </c>
    </row>
    <row r="230" spans="1:4" ht="15.75" x14ac:dyDescent="0.25">
      <c r="A230" s="48" t="s">
        <v>142</v>
      </c>
      <c r="B230" s="78">
        <v>25936327.93</v>
      </c>
      <c r="C230" s="78"/>
      <c r="D230" s="78">
        <v>24412576.719999999</v>
      </c>
    </row>
    <row r="231" spans="1:4" ht="15.75" x14ac:dyDescent="0.25">
      <c r="A231" s="48" t="s">
        <v>143</v>
      </c>
      <c r="B231" s="78">
        <v>8571782.8100000005</v>
      </c>
      <c r="C231" s="78"/>
      <c r="D231" s="78">
        <v>0</v>
      </c>
    </row>
    <row r="232" spans="1:4" ht="15.75" x14ac:dyDescent="0.25">
      <c r="A232" s="48" t="s">
        <v>144</v>
      </c>
      <c r="B232" s="78">
        <v>673253.42</v>
      </c>
      <c r="C232" s="78"/>
      <c r="D232" s="78">
        <v>534787.5</v>
      </c>
    </row>
    <row r="233" spans="1:4" ht="16.5" thickBot="1" x14ac:dyDescent="0.3">
      <c r="A233" s="50" t="s">
        <v>145</v>
      </c>
      <c r="B233" s="55">
        <f>SUM(B229:B232)</f>
        <v>48108836.520000003</v>
      </c>
      <c r="C233" s="56"/>
      <c r="D233" s="55">
        <f>SUM(D229:D232)</f>
        <v>36702060.689999998</v>
      </c>
    </row>
    <row r="234" spans="1:4" ht="16.5" thickTop="1" x14ac:dyDescent="0.25">
      <c r="A234" s="48"/>
      <c r="B234" s="49"/>
      <c r="C234" s="48"/>
      <c r="D234" s="49"/>
    </row>
    <row r="235" spans="1:4" ht="15.75" x14ac:dyDescent="0.25">
      <c r="A235" s="48"/>
      <c r="B235" s="49"/>
      <c r="C235" s="48"/>
      <c r="D235" s="49"/>
    </row>
    <row r="236" spans="1:4" ht="15.75" x14ac:dyDescent="0.25">
      <c r="A236" s="50" t="s">
        <v>146</v>
      </c>
      <c r="B236" s="49"/>
      <c r="C236" s="48"/>
      <c r="D236" s="49"/>
    </row>
    <row r="237" spans="1:4" ht="15.75" x14ac:dyDescent="0.25">
      <c r="A237" s="50"/>
      <c r="B237" s="49"/>
      <c r="C237" s="48"/>
      <c r="D237" s="49"/>
    </row>
    <row r="238" spans="1:4" ht="15.75" x14ac:dyDescent="0.25">
      <c r="A238" s="90" t="s">
        <v>147</v>
      </c>
      <c r="B238" s="90"/>
      <c r="C238" s="90"/>
      <c r="D238" s="90"/>
    </row>
    <row r="239" spans="1:4" ht="15.75" x14ac:dyDescent="0.25">
      <c r="A239" s="51"/>
      <c r="B239" s="77"/>
      <c r="C239" s="51"/>
      <c r="D239" s="77"/>
    </row>
    <row r="240" spans="1:4" ht="15.75" x14ac:dyDescent="0.25">
      <c r="A240" s="92" t="s">
        <v>164</v>
      </c>
      <c r="B240" s="92"/>
      <c r="C240" s="92"/>
      <c r="D240" s="92"/>
    </row>
    <row r="241" spans="1:4" ht="15.75" x14ac:dyDescent="0.25">
      <c r="A241" s="64"/>
      <c r="B241" s="64"/>
      <c r="C241" s="64"/>
      <c r="D241" s="64"/>
    </row>
    <row r="242" spans="1:4" ht="15.75" x14ac:dyDescent="0.25">
      <c r="A242" s="50" t="s">
        <v>146</v>
      </c>
      <c r="B242" s="49"/>
      <c r="C242" s="48"/>
      <c r="D242" s="49"/>
    </row>
    <row r="243" spans="1:4" ht="15.75" x14ac:dyDescent="0.25">
      <c r="A243" s="50" t="s">
        <v>148</v>
      </c>
      <c r="B243" s="53">
        <v>2025</v>
      </c>
      <c r="C243" s="53"/>
      <c r="D243" s="53">
        <v>2024</v>
      </c>
    </row>
    <row r="244" spans="1:4" ht="15.75" x14ac:dyDescent="0.25">
      <c r="A244" s="48" t="s">
        <v>149</v>
      </c>
      <c r="B244" s="78">
        <v>9450837.6500000004</v>
      </c>
      <c r="C244" s="78"/>
      <c r="D244" s="78">
        <v>9450837.6500000004</v>
      </c>
    </row>
    <row r="245" spans="1:4" ht="15.75" x14ac:dyDescent="0.25">
      <c r="A245" s="48" t="s">
        <v>0</v>
      </c>
      <c r="B245" s="78">
        <v>25858958.98</v>
      </c>
      <c r="C245" s="78"/>
      <c r="D245" s="78">
        <v>50071701.600000001</v>
      </c>
    </row>
    <row r="246" spans="1:4" ht="15.75" x14ac:dyDescent="0.25">
      <c r="A246" s="48" t="s">
        <v>150</v>
      </c>
      <c r="B246" s="78">
        <v>283713741.23000002</v>
      </c>
      <c r="C246" s="78"/>
      <c r="D246" s="78">
        <v>195007955.47999999</v>
      </c>
    </row>
    <row r="247" spans="1:4" ht="16.5" thickBot="1" x14ac:dyDescent="0.3">
      <c r="A247" s="50" t="s">
        <v>151</v>
      </c>
      <c r="B247" s="55">
        <f>SUM(B244:B246)</f>
        <v>319023537.86000001</v>
      </c>
      <c r="C247" s="56"/>
      <c r="D247" s="55">
        <f>SUM(D244:D246)</f>
        <v>254530494.72999999</v>
      </c>
    </row>
    <row r="248" spans="1:4" ht="15" thickTop="1" x14ac:dyDescent="0.2"/>
  </sheetData>
  <mergeCells count="34">
    <mergeCell ref="A226:D226"/>
    <mergeCell ref="A227:D227"/>
    <mergeCell ref="A238:D238"/>
    <mergeCell ref="A240:D240"/>
    <mergeCell ref="A194:D194"/>
    <mergeCell ref="A204:D204"/>
    <mergeCell ref="A205:D205"/>
    <mergeCell ref="A216:D216"/>
    <mergeCell ref="A217:D217"/>
    <mergeCell ref="A150:D150"/>
    <mergeCell ref="A156:D156"/>
    <mergeCell ref="A184:D184"/>
    <mergeCell ref="A185:D185"/>
    <mergeCell ref="A193:D193"/>
    <mergeCell ref="A116:D116"/>
    <mergeCell ref="A124:D125"/>
    <mergeCell ref="A141:D141"/>
    <mergeCell ref="A142:D142"/>
    <mergeCell ref="A149:D149"/>
    <mergeCell ref="A88:D88"/>
    <mergeCell ref="A91:D91"/>
    <mergeCell ref="A98:D98"/>
    <mergeCell ref="A99:D99"/>
    <mergeCell ref="A102:D102"/>
    <mergeCell ref="A64:D64"/>
    <mergeCell ref="A66:D66"/>
    <mergeCell ref="A69:D69"/>
    <mergeCell ref="A70:D70"/>
    <mergeCell ref="A82:D82"/>
    <mergeCell ref="D55:E55"/>
    <mergeCell ref="A1:D1"/>
    <mergeCell ref="B51:C51"/>
    <mergeCell ref="B52:C52"/>
    <mergeCell ref="B46:C46"/>
  </mergeCells>
  <pageMargins left="0.88744094488188985" right="0.27559055118110237" top="0.81059055118110246" bottom="0.39370078740157483" header="0.23622047244094491" footer="0"/>
  <pageSetup scale="65" orientation="portrait" r:id="rId1"/>
  <headerFooter alignWithMargins="0"/>
  <rowBreaks count="2" manualBreakCount="2">
    <brk id="121" max="3" man="1"/>
    <brk id="191" max="3" man="1"/>
  </rowBreaks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6e0af8-eb04-4871-9ba3-4bac4d7ba40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00CC9271-BF8D-4D8B-8D4A-3F28CB1FE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994BF-3FCF-45C0-8FF4-7A93F5323B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2009D-92D2-4DF3-BE23-3740CA937DAE}">
  <ds:schemaRefs>
    <ds:schemaRef ds:uri="http://schemas.microsoft.com/office/2006/metadata/properties"/>
    <ds:schemaRef ds:uri="http://schemas.microsoft.com/office/infopath/2007/PartnerControls"/>
    <ds:schemaRef ds:uri="966e0af8-eb04-4871-9ba3-4bac4d7ba408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cp:lastPrinted>2025-09-10T15:36:37Z</cp:lastPrinted>
  <dcterms:created xsi:type="dcterms:W3CDTF">2025-09-04T21:30:22Z</dcterms:created>
  <dcterms:modified xsi:type="dcterms:W3CDTF">2025-09-10T15:36:39Z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2617800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0x0101000CF3D21C51022B409C49503486ECC996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Signature">
    <vt:bool>false</vt:bool>
  </property>
</Properties>
</file>