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"/>
    </mc:Choice>
  </mc:AlternateContent>
  <xr:revisionPtr revIDLastSave="1214" documentId="11_2186B86E6944CB2B0A03A9E7233A2304A7C44B78" xr6:coauthVersionLast="47" xr6:coauthVersionMax="47" xr10:uidLastSave="{729ACB88-5EBE-4DF7-BF27-CC7E800F7B06}"/>
  <bookViews>
    <workbookView xWindow="28680" yWindow="-120" windowWidth="29040" windowHeight="15840" xr2:uid="{00000000-000D-0000-FFFF-FFFF00000000}"/>
  </bookViews>
  <sheets>
    <sheet name="BALANCE GENERAL" sheetId="4" r:id="rId1"/>
    <sheet name="Notas" sheetId="5" r:id="rId2"/>
  </sheets>
  <externalReferences>
    <externalReference r:id="rId3"/>
  </externalReferences>
  <definedNames>
    <definedName name="_xlnm.Print_Area" localSheetId="0">'BALANCE GENERAL'!$A$1:$D$228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2" i="4" l="1"/>
  <c r="D122" i="4"/>
  <c r="B106" i="4"/>
  <c r="D91" i="4"/>
  <c r="B91" i="4"/>
  <c r="D106" i="4"/>
  <c r="D40" i="4"/>
  <c r="D228" i="4"/>
  <c r="B228" i="4"/>
  <c r="D214" i="4"/>
  <c r="B214" i="4"/>
  <c r="D204" i="4"/>
  <c r="B204" i="4"/>
  <c r="D195" i="4"/>
  <c r="B195" i="4"/>
  <c r="D182" i="4"/>
  <c r="B182" i="4"/>
  <c r="D172" i="4"/>
  <c r="D174" i="4" s="1"/>
  <c r="B172" i="4"/>
  <c r="B174" i="4" s="1"/>
  <c r="D162" i="4"/>
  <c r="D164" i="4" s="1"/>
  <c r="B162" i="4"/>
  <c r="B164" i="4" s="1"/>
  <c r="D138" i="4"/>
  <c r="B138" i="4"/>
  <c r="D131" i="4"/>
  <c r="B131" i="4"/>
  <c r="D113" i="4"/>
  <c r="B113" i="4"/>
  <c r="D73" i="4"/>
  <c r="B73" i="4"/>
  <c r="D140" i="5"/>
  <c r="B140" i="5"/>
  <c r="D69" i="5"/>
  <c r="B69" i="5"/>
  <c r="B14" i="5" l="1"/>
  <c r="D14" i="5"/>
  <c r="B31" i="5"/>
  <c r="D31" i="5"/>
  <c r="B53" i="5"/>
  <c r="D53" i="5"/>
  <c r="B62" i="5"/>
  <c r="D62" i="5"/>
  <c r="B87" i="5"/>
  <c r="B89" i="5" s="1"/>
  <c r="D87" i="5"/>
  <c r="D89" i="5" s="1"/>
  <c r="B97" i="5"/>
  <c r="B99" i="5" s="1"/>
  <c r="D97" i="5"/>
  <c r="D99" i="5" s="1"/>
  <c r="B107" i="5"/>
  <c r="D107" i="5"/>
  <c r="B120" i="5"/>
  <c r="D120" i="5"/>
  <c r="B129" i="5"/>
  <c r="D129" i="5"/>
  <c r="B154" i="5"/>
  <c r="D154" i="5"/>
  <c r="C41" i="4" l="1"/>
  <c r="C30" i="4" l="1"/>
  <c r="C19" i="4" l="1"/>
  <c r="D19" i="4"/>
  <c r="C13" i="4" l="1"/>
  <c r="D13" i="4"/>
  <c r="D41" i="4" l="1"/>
  <c r="C21" i="4" l="1"/>
  <c r="D30" i="4" l="1"/>
  <c r="D21" i="4"/>
  <c r="D43" i="4" l="1"/>
  <c r="C43" i="4" l="1"/>
</calcChain>
</file>

<file path=xl/sharedStrings.xml><?xml version="1.0" encoding="utf-8"?>
<sst xmlns="http://schemas.openxmlformats.org/spreadsheetml/2006/main" count="322" uniqueCount="193">
  <si>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</si>
  <si>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</si>
  <si>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</si>
  <si>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</si>
  <si>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</si>
  <si>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</si>
  <si>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</si>
  <si>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</si>
  <si>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</si>
  <si>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</si>
  <si>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</si>
  <si>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</si>
  <si>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</si>
  <si>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</si>
  <si>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</si>
  <si>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</si>
  <si>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</si>
  <si>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</si>
  <si>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</si>
  <si>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</si>
  <si>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</si>
  <si>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</si>
  <si>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</si>
  <si>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</si>
  <si>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</si>
  <si>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</si>
  <si>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</si>
  <si>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</si>
  <si>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</si>
  <si>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</si>
  <si>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</si>
  <si>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</si>
  <si>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</si>
  <si>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</si>
  <si>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</si>
  <si>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</si>
  <si>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</si>
  <si>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</si>
  <si>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</si>
  <si>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</si>
  <si>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</si>
  <si>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</si>
  <si>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Encargada de Contabilidad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</si>
  <si>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</si>
  <si>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</si>
  <si>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</si>
  <si>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</si>
  <si>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</si>
  <si>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</si>
  <si>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</si>
  <si>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</si>
  <si>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</si>
  <si>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</si>
  <si>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</si>
  <si>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</si>
  <si>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</si>
  <si>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</si>
  <si>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</si>
  <si>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</si>
  <si>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</si>
  <si>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</si>
  <si>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Humano Seguro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</si>
  <si>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</si>
  <si>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</si>
  <si>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</si>
  <si>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</si>
  <si>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</si>
  <si>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</si>
  <si>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</si>
  <si>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</si>
  <si>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</si>
  <si>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</si>
  <si>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</si>
  <si>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</si>
  <si>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</si>
  <si>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</si>
  <si>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</si>
  <si>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</si>
  <si>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</si>
  <si>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</si>
  <si>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</si>
  <si>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</si>
  <si>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</si>
  <si>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</si>
  <si>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</si>
  <si>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</si>
  <si>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</si>
  <si>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</si>
  <si>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</si>
  <si>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</si>
  <si>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</si>
  <si>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</si>
  <si>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</si>
  <si>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</si>
  <si>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</si>
  <si>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</si>
  <si>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</si>
  <si>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</si>
  <si>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</si>
  <si>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</si>
  <si>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</si>
  <si>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</si>
  <si>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</si>
  <si>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</si>
  <si>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</si>
  <si>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</si>
  <si>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</si>
  <si>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</si>
  <si>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</si>
  <si>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</si>
  <si>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</si>
  <si>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</si>
  <si>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</si>
  <si>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</si>
  <si>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</si>
  <si>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</si>
  <si>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</si>
  <si>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</si>
  <si>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</si>
  <si>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</si>
  <si>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</si>
  <si>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Al 31 de Enero de los años 2023 y 2022, el efectivo disponible en Caja y en las Cuentas Bancarias del Banco de Reservas de la República Dominicana está conformado por las siguientes cuentas: </t>
  </si>
  <si>
    <t>Al 31 de Enero de los años 2023 y 2022, los valores en moneda extranjera depositados en el Banco  de Reservas de la República Dominicana consisten en:</t>
  </si>
  <si>
    <t xml:space="preserve">US$22,644.63/56.72 </t>
  </si>
  <si>
    <t>RD$1,284,403.42</t>
  </si>
  <si>
    <t xml:space="preserve">   RD$405,410.02</t>
  </si>
  <si>
    <t xml:space="preserve">    US$7,005.53/57.87         </t>
  </si>
  <si>
    <t>Los valores existentes en dólares norteamericanos fueron valuados al tipo de cambio comprador al último día del mes a razón de RD$56.72 y RD$57.87  por cada dólar Estadounidense (US$).</t>
  </si>
  <si>
    <t>Al 31 de Enero de los años 2023 y 2022, los saldos de las Inversiones Financieras se componen de:</t>
  </si>
  <si>
    <t>Al 31 de Enero de los años 2023 y 2022, este rubro está representado por  Otras Cuentas por Cobrar y Anticipo Construcción Escuela Previsional.</t>
  </si>
  <si>
    <t>Nota 3.1 Otras Cuentas por Cobrar</t>
  </si>
  <si>
    <t>Nota 3.2 Anticipo Construcción Escuela Previsional</t>
  </si>
  <si>
    <t>Alexandra Dilone  (Saldo Prest. Empl. Feliz)</t>
  </si>
  <si>
    <t>Cruzdeyvi de los santos (Saldo Prest. Empl. Feliz)</t>
  </si>
  <si>
    <t>Juan Y. de la Cruz (Saldo Prest. Empl. Feliz)</t>
  </si>
  <si>
    <t>Walkiria Medina (Saldo Prest. Empl. Feliz)</t>
  </si>
  <si>
    <t>Fiorenny De Paula (Saldo Prest. Empl. Feliz)</t>
  </si>
  <si>
    <t xml:space="preserve">Total Otras Cuentas por Cobrar                                               </t>
  </si>
  <si>
    <t>Al 31 de Enero  2023 esta partida  presenta un balance de RD$6,769,987.22 , mientras que para el mismo periodo del año 2022 este rubro nopresenta balance, esta partida está conformada por :
 por lo siguiente:</t>
  </si>
  <si>
    <t>Al 31 de Enero de los años 2023 y 2022, este rubro está compuesto como sigue:</t>
  </si>
  <si>
    <t>Cuotas Internacionales</t>
  </si>
  <si>
    <t>Al 31 de Enero de los años 2023 y 2022, esta cuenta se compone de:</t>
  </si>
  <si>
    <t>Al 31 de Enero de los años 2023 y 2022, los balances de las cuentas de Activos no Financieros consisten en:</t>
  </si>
  <si>
    <t>Al 31 de Enero  de los años 2023 y 2022, estas partidas presentan los siguientes rubros:</t>
  </si>
  <si>
    <t>Al 31 de Enero de los años 2023 y 2022, los bienes intangibles se componen de:</t>
  </si>
  <si>
    <t>Al 31 de Enero de los años 2023 y 2022, las deducciones y retenciones por pagar se muestran en el siguiente detalle:</t>
  </si>
  <si>
    <t>Otros Proveedores Directos por Pagar</t>
  </si>
  <si>
    <t>Al 31 de Enero de los años 2023 y 2022, el total de Cuentas por Pagar se muestra en el siguiente detalle:</t>
  </si>
  <si>
    <t>Al 31 de Enero de los años 2023 y 2022, las Otras Cuentas por Pagar se componen de:</t>
  </si>
  <si>
    <t>Otras cuentas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</si>
  <si>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</si>
  <si>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</si>
  <si>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</si>
  <si>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 xml:space="preserve">Al 31 de Enero de los años 2023 y 2022, el patrimonio se compone de: </t>
  </si>
  <si>
    <t>SUPERINTENDENCIA DE PENSIONES
NOTA A LOS ESTADOS FINANCIEROS
 AL 31 DE ENERO 2023 Y 2022
Valores RD$</t>
  </si>
  <si>
    <t>Proveedores Locales</t>
  </si>
  <si>
    <t>Al 31 de Enero  2023 esta partida presenta balance de RD$1,262,785.35 , mientras que para el mismo periodo del año 2022 presenta un balance de RD$2,992.84, esta partida está conformada por :
 por lo siguiente:</t>
  </si>
  <si>
    <t>SUPERINTENDENCIA DE PENSIONES
BALANCE GENERAL
 AL 31  DE ENERO 2024 Y 2023
Valores RD$</t>
  </si>
  <si>
    <t xml:space="preserve">Al 31 de Enero de los años 2024 y 2023, el efectivo disponible en Caja y en las Cuentas Bancarias del Banco de Reservas de la República Dominicana está conformado por las siguientes cuentas: </t>
  </si>
  <si>
    <t>Al 31 de Enero de los años 2024 y 2023, los saldos de las Inversiones Financieras se componen de:</t>
  </si>
  <si>
    <t xml:space="preserve">Al 31 de Enero de los años 2024 y 2023, el patrimonio se compone de: </t>
  </si>
  <si>
    <t>Al 31 de Enero de los años 2024 y 2023, las Otras Cuentas por Pagar se componen de:</t>
  </si>
  <si>
    <t>Al 31 de Enero de los años 2024 y 2023, el total de Cuentas por Pagar se muestra en el siguiente detalle:</t>
  </si>
  <si>
    <t>Al 31 de Enero de los años 2024 y 2023, las deducciones y retenciones por pagar se muestran en el siguiente detalle:</t>
  </si>
  <si>
    <t>Al 31 de Enero  de los años 2024 y 2023, estas partidas presentan los siguientes rubros:</t>
  </si>
  <si>
    <t>Al 31 de Enero de los años 2024 y 2023, los bienes intangibles se componen de:</t>
  </si>
  <si>
    <t>Al 31 de Enero de los años 2024 y 2023, los balances de las cuentas de Activos no Financieros consisten en:</t>
  </si>
  <si>
    <t>Al 31 de Enero de los años 2024 y 2023, esta cuenta se compone de:</t>
  </si>
  <si>
    <t>Al 31 de Enero de los años 2024 y 2023, este rubro está compuesto como sigue:</t>
  </si>
  <si>
    <t>Al 31 de Enero de los años 2024 y 2023, los valores en moneda extranjera depositados en el Banco  de Reservas de la República Dominicana consisten en:</t>
  </si>
  <si>
    <t>SUPERINTENDENCIA DE PENSIONES
NOTA A LOS ESTADOS FINANCIEROS
 AL 31 DE ENERO 2024 Y 2023
Valores RD$</t>
  </si>
  <si>
    <t xml:space="preserve">Monica Peña Medina      </t>
  </si>
  <si>
    <t>Contralora</t>
  </si>
  <si>
    <t>Cuenta Corriente Inversión JMMB</t>
  </si>
  <si>
    <t>US$16,937.25/58.99</t>
  </si>
  <si>
    <t>RS$999,128.38</t>
  </si>
  <si>
    <t>Los valores existentes en dólares norteamericanos fueron valuados al tipo de cambio comprador al último día del mes a razón de RD$58.99 y RD$56.72  por cada dólar Estadounidense (US$).</t>
  </si>
  <si>
    <t>JMMB Bank, S.A</t>
  </si>
  <si>
    <t>Dirección General de Impuestos Interno (DGII)</t>
  </si>
  <si>
    <t>Al 31 de Enero  2024 esta partida presenta balance de RD$199,074.17 , mientras que para el mismo periodo del año 2023 presenta un balance de RD$1,262,785.35, esta partida está conformada por :
 por lo siguiente:</t>
  </si>
  <si>
    <t>Al 31 de Enero de los años 2024 y 2023, este rubro está representado por  Otras Cuentas por Cobrar , Anticipo Construcción Escuela Previsional y Anticipos a Proveedores.</t>
  </si>
  <si>
    <t>Nota 3.3 Anticipos a Proveedores</t>
  </si>
  <si>
    <t>AGEP Soluciones de ingenieria, SRL</t>
  </si>
  <si>
    <t>Angel Daniel Mendoza</t>
  </si>
  <si>
    <t>Al 31 de Enero 2024 esta partidad presenta un balance de $ 357,841.44, mientas que para el mismo periodo del año 2023 este no presenta balance, según detalles siguientes :</t>
  </si>
  <si>
    <t xml:space="preserve">Al 31 de Enero  2024 esta partida  presenta un balance de RD$2,811,817.17 , mientras que para el mismo periodo del año 2023 este rubro presentaun balance de RD$6,769,987.22, esta partida está conformada por lo siguientes:
</t>
  </si>
  <si>
    <t>Electrodomesticos</t>
  </si>
  <si>
    <t>Otros Equipos de Transporte</t>
  </si>
  <si>
    <t>Camara Fotograficas y de Video</t>
  </si>
  <si>
    <t>Equipos y Aparatos Audiovisuales</t>
  </si>
  <si>
    <t>Maquinas-Herramienta</t>
  </si>
  <si>
    <t>Equipo de Tracción</t>
  </si>
  <si>
    <t xml:space="preserve">                           Página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</si>
</sst>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27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i/>
      <sz val="12"/>
      <name val="Abadi Extra Light"/>
      <family val="2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b/>
      <sz val="10"/>
      <name val="Abadi Extra Light"/>
      <family val="2"/>
    </font>
    <font>
      <b/>
      <u/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sz val="8"/>
      <name val="Abadi Extra Light"/>
      <family val="2"/>
    </font>
    <font>
      <b/>
      <u/>
      <sz val="8"/>
      <name val="Abadi Extra Light"/>
      <family val="2"/>
    </font>
    <font>
      <sz val="8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3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NumberFormat="1" applyFont="1"/>
    <xf numFmtId="164" fontId="1" fillId="0" borderId="0" xfId="1"/>
    <xf numFmtId="4" fontId="3" fillId="0" borderId="0" xfId="0" applyNumberFormat="1" applyFont="1"/>
    <xf numFmtId="4" fontId="1" fillId="0" borderId="0" xfId="1" applyNumberFormat="1" applyAlignment="1">
      <alignment horizontal="right"/>
    </xf>
    <xf numFmtId="2" fontId="3" fillId="0" borderId="0" xfId="0" applyNumberFormat="1" applyFont="1"/>
    <xf numFmtId="39" fontId="3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6" fillId="0" borderId="0" xfId="0" applyFont="1"/>
    <xf numFmtId="4" fontId="6" fillId="0" borderId="0" xfId="1" applyNumberFormat="1" applyFont="1" applyAlignment="1">
      <alignment horizontal="right"/>
    </xf>
    <xf numFmtId="2" fontId="6" fillId="0" borderId="0" xfId="0" applyNumberFormat="1" applyFont="1"/>
    <xf numFmtId="0" fontId="7" fillId="4" borderId="0" xfId="0" applyFont="1" applyFill="1"/>
    <xf numFmtId="4" fontId="7" fillId="4" borderId="0" xfId="0" applyNumberFormat="1" applyFont="1" applyFill="1"/>
    <xf numFmtId="0" fontId="7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4" fontId="7" fillId="4" borderId="3" xfId="0" applyNumberFormat="1" applyFont="1" applyFill="1" applyBorder="1"/>
    <xf numFmtId="4" fontId="5" fillId="4" borderId="0" xfId="0" applyNumberFormat="1" applyFont="1" applyFill="1"/>
    <xf numFmtId="0" fontId="7" fillId="0" borderId="0" xfId="0" applyFont="1" applyAlignment="1">
      <alignment wrapText="1"/>
    </xf>
    <xf numFmtId="4" fontId="7" fillId="4" borderId="3" xfId="1" applyNumberFormat="1" applyFont="1" applyFill="1" applyBorder="1" applyAlignment="1">
      <alignment horizontal="right"/>
    </xf>
    <xf numFmtId="164" fontId="7" fillId="4" borderId="0" xfId="1" applyFont="1" applyFill="1"/>
    <xf numFmtId="164" fontId="7" fillId="0" borderId="0" xfId="1" applyFont="1"/>
    <xf numFmtId="164" fontId="5" fillId="4" borderId="0" xfId="1" applyFont="1" applyFill="1"/>
    <xf numFmtId="4" fontId="7" fillId="4" borderId="0" xfId="1" applyNumberFormat="1" applyFont="1" applyFill="1"/>
    <xf numFmtId="0" fontId="7" fillId="4" borderId="0" xfId="0" applyFont="1" applyFill="1" applyAlignment="1">
      <alignment horizontal="right"/>
    </xf>
    <xf numFmtId="4" fontId="7" fillId="4" borderId="3" xfId="1" applyNumberFormat="1" applyFont="1" applyFill="1" applyBorder="1"/>
    <xf numFmtId="165" fontId="7" fillId="4" borderId="0" xfId="1" applyNumberFormat="1" applyFont="1" applyFill="1"/>
    <xf numFmtId="0" fontId="7" fillId="4" borderId="0" xfId="0" applyFont="1" applyFill="1" applyAlignment="1">
      <alignment horizontal="left" wrapText="1"/>
    </xf>
    <xf numFmtId="4" fontId="7" fillId="0" borderId="0" xfId="0" applyNumberFormat="1" applyFont="1"/>
    <xf numFmtId="4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4" fontId="7" fillId="4" borderId="0" xfId="0" applyNumberFormat="1" applyFont="1" applyFill="1" applyAlignment="1">
      <alignment horizontal="right"/>
    </xf>
    <xf numFmtId="4" fontId="7" fillId="0" borderId="3" xfId="1" applyNumberFormat="1" applyFont="1" applyBorder="1"/>
    <xf numFmtId="4" fontId="5" fillId="0" borderId="0" xfId="1" applyNumberFormat="1" applyFont="1"/>
    <xf numFmtId="0" fontId="8" fillId="0" borderId="0" xfId="0" applyFont="1" applyAlignment="1">
      <alignment horizontal="right" vertical="center"/>
    </xf>
    <xf numFmtId="4" fontId="9" fillId="0" borderId="0" xfId="0" applyNumberFormat="1" applyFont="1"/>
    <xf numFmtId="165" fontId="5" fillId="4" borderId="0" xfId="1" applyNumberFormat="1" applyFont="1" applyFill="1"/>
    <xf numFmtId="43" fontId="7" fillId="0" borderId="3" xfId="0" applyNumberFormat="1" applyFont="1" applyBorder="1"/>
    <xf numFmtId="0" fontId="5" fillId="4" borderId="0" xfId="0" applyFont="1" applyFill="1" applyAlignment="1">
      <alignment horizontal="left"/>
    </xf>
    <xf numFmtId="4" fontId="5" fillId="4" borderId="0" xfId="0" applyNumberFormat="1" applyFont="1" applyFill="1" applyAlignment="1">
      <alignment horizontal="left"/>
    </xf>
    <xf numFmtId="4" fontId="7" fillId="4" borderId="3" xfId="1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4" fontId="7" fillId="4" borderId="3" xfId="0" applyNumberFormat="1" applyFont="1" applyFill="1" applyBorder="1" applyAlignment="1">
      <alignment horizontal="right"/>
    </xf>
    <xf numFmtId="4" fontId="5" fillId="4" borderId="2" xfId="0" applyNumberFormat="1" applyFont="1" applyFill="1" applyBorder="1"/>
    <xf numFmtId="4" fontId="5" fillId="4" borderId="2" xfId="1" applyNumberFormat="1" applyFont="1" applyFill="1" applyBorder="1"/>
    <xf numFmtId="4" fontId="5" fillId="0" borderId="2" xfId="1" applyNumberFormat="1" applyFont="1" applyBorder="1"/>
    <xf numFmtId="4" fontId="5" fillId="4" borderId="2" xfId="1" applyNumberFormat="1" applyFont="1" applyFill="1" applyBorder="1" applyAlignment="1">
      <alignment horizontal="right"/>
    </xf>
    <xf numFmtId="4" fontId="5" fillId="4" borderId="2" xfId="1" applyNumberFormat="1" applyFont="1" applyFill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4" fontId="8" fillId="0" borderId="0" xfId="0" applyNumberFormat="1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4" borderId="0" xfId="0" applyFont="1" applyFill="1"/>
    <xf numFmtId="4" fontId="16" fillId="4" borderId="0" xfId="0" applyNumberFormat="1" applyFont="1" applyFill="1"/>
    <xf numFmtId="0" fontId="15" fillId="4" borderId="0" xfId="0" applyFont="1" applyFill="1" applyAlignment="1">
      <alignment horizontal="center"/>
    </xf>
    <xf numFmtId="0" fontId="15" fillId="4" borderId="0" xfId="0" applyFont="1" applyFill="1"/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 wrapText="1"/>
    </xf>
    <xf numFmtId="0" fontId="15" fillId="4" borderId="0" xfId="0" applyFont="1" applyFill="1" applyAlignment="1">
      <alignment horizontal="right"/>
    </xf>
    <xf numFmtId="4" fontId="16" fillId="4" borderId="3" xfId="0" applyNumberFormat="1" applyFont="1" applyFill="1" applyBorder="1"/>
    <xf numFmtId="4" fontId="15" fillId="4" borderId="2" xfId="0" applyNumberFormat="1" applyFont="1" applyFill="1" applyBorder="1"/>
    <xf numFmtId="4" fontId="15" fillId="4" borderId="0" xfId="0" applyNumberFormat="1" applyFont="1" applyFill="1"/>
    <xf numFmtId="0" fontId="16" fillId="4" borderId="0" xfId="0" applyFont="1" applyFill="1" applyAlignment="1">
      <alignment horizontal="right"/>
    </xf>
    <xf numFmtId="4" fontId="16" fillId="4" borderId="3" xfId="1" applyNumberFormat="1" applyFont="1" applyFill="1" applyBorder="1" applyAlignment="1">
      <alignment horizontal="right"/>
    </xf>
    <xf numFmtId="164" fontId="16" fillId="4" borderId="0" xfId="1" applyFont="1" applyFill="1"/>
    <xf numFmtId="4" fontId="16" fillId="4" borderId="3" xfId="1" applyNumberFormat="1" applyFont="1" applyFill="1" applyBorder="1" applyAlignment="1">
      <alignment horizontal="center"/>
    </xf>
    <xf numFmtId="4" fontId="15" fillId="4" borderId="2" xfId="1" applyNumberFormat="1" applyFont="1" applyFill="1" applyBorder="1" applyAlignment="1">
      <alignment horizontal="right"/>
    </xf>
    <xf numFmtId="164" fontId="15" fillId="4" borderId="0" xfId="1" applyFont="1" applyFill="1"/>
    <xf numFmtId="4" fontId="15" fillId="4" borderId="2" xfId="1" applyNumberFormat="1" applyFont="1" applyFill="1" applyBorder="1" applyAlignment="1">
      <alignment horizontal="center"/>
    </xf>
    <xf numFmtId="4" fontId="16" fillId="4" borderId="0" xfId="1" applyNumberFormat="1" applyFont="1" applyFill="1"/>
    <xf numFmtId="0" fontId="16" fillId="4" borderId="0" xfId="0" applyFont="1" applyFill="1" applyAlignment="1">
      <alignment horizontal="left"/>
    </xf>
    <xf numFmtId="4" fontId="16" fillId="4" borderId="3" xfId="1" applyNumberFormat="1" applyFont="1" applyFill="1" applyBorder="1"/>
    <xf numFmtId="165" fontId="16" fillId="4" borderId="0" xfId="1" applyNumberFormat="1" applyFont="1" applyFill="1"/>
    <xf numFmtId="4" fontId="15" fillId="4" borderId="2" xfId="1" applyNumberFormat="1" applyFont="1" applyFill="1" applyBorder="1"/>
    <xf numFmtId="4" fontId="16" fillId="4" borderId="0" xfId="0" applyNumberFormat="1" applyFont="1" applyFill="1" applyAlignment="1">
      <alignment horizontal="left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4" fontId="19" fillId="0" borderId="0" xfId="0" applyNumberFormat="1" applyFont="1" applyAlignment="1">
      <alignment horizontal="right" vertical="center"/>
    </xf>
    <xf numFmtId="4" fontId="15" fillId="0" borderId="2" xfId="1" applyNumberFormat="1" applyFont="1" applyBorder="1"/>
    <xf numFmtId="4" fontId="15" fillId="0" borderId="0" xfId="1" applyNumberFormat="1" applyFont="1"/>
    <xf numFmtId="4" fontId="16" fillId="4" borderId="3" xfId="0" applyNumberFormat="1" applyFont="1" applyFill="1" applyBorder="1" applyAlignment="1">
      <alignment horizontal="right"/>
    </xf>
    <xf numFmtId="0" fontId="19" fillId="0" borderId="0" xfId="0" applyFont="1" applyAlignment="1">
      <alignment horizontal="right" vertical="center"/>
    </xf>
    <xf numFmtId="4" fontId="20" fillId="0" borderId="0" xfId="0" applyNumberFormat="1" applyFont="1"/>
    <xf numFmtId="165" fontId="15" fillId="4" borderId="0" xfId="1" applyNumberFormat="1" applyFont="1" applyFill="1"/>
    <xf numFmtId="43" fontId="16" fillId="0" borderId="3" xfId="0" applyNumberFormat="1" applyFont="1" applyBorder="1"/>
    <xf numFmtId="4" fontId="15" fillId="4" borderId="0" xfId="0" applyNumberFormat="1" applyFont="1" applyFill="1" applyAlignment="1">
      <alignment horizontal="left"/>
    </xf>
    <xf numFmtId="4" fontId="16" fillId="4" borderId="0" xfId="0" applyNumberFormat="1" applyFont="1" applyFill="1" applyAlignment="1">
      <alignment horizontal="right"/>
    </xf>
    <xf numFmtId="0" fontId="16" fillId="0" borderId="0" xfId="0" applyFont="1"/>
    <xf numFmtId="4" fontId="16" fillId="0" borderId="0" xfId="0" applyNumberFormat="1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4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4" fontId="16" fillId="0" borderId="0" xfId="1" applyNumberFormat="1" applyFont="1"/>
    <xf numFmtId="4" fontId="16" fillId="0" borderId="0" xfId="1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4" fontId="16" fillId="0" borderId="3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4" fontId="16" fillId="0" borderId="3" xfId="1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164" fontId="16" fillId="0" borderId="0" xfId="1" applyFont="1"/>
    <xf numFmtId="0" fontId="21" fillId="0" borderId="0" xfId="0" applyFont="1"/>
    <xf numFmtId="4" fontId="16" fillId="0" borderId="3" xfId="1" applyNumberFormat="1" applyFont="1" applyBorder="1"/>
    <xf numFmtId="4" fontId="15" fillId="0" borderId="3" xfId="0" applyNumberFormat="1" applyFont="1" applyBorder="1" applyAlignment="1">
      <alignment horizontal="right"/>
    </xf>
    <xf numFmtId="43" fontId="16" fillId="0" borderId="0" xfId="0" applyNumberFormat="1" applyFont="1"/>
    <xf numFmtId="39" fontId="16" fillId="0" borderId="3" xfId="1" applyNumberFormat="1" applyFont="1" applyBorder="1"/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 indent="3"/>
    </xf>
    <xf numFmtId="0" fontId="17" fillId="0" borderId="0" xfId="0" applyFont="1" applyAlignment="1">
      <alignment horizontal="center"/>
    </xf>
    <xf numFmtId="0" fontId="16" fillId="0" borderId="4" xfId="0" applyFont="1" applyBorder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43" fontId="22" fillId="0" borderId="8" xfId="1" applyNumberFormat="1" applyFont="1" applyBorder="1" applyAlignment="1">
      <alignment horizontal="left"/>
    </xf>
    <xf numFmtId="43" fontId="22" fillId="0" borderId="0" xfId="1" applyNumberFormat="1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left" wrapText="1"/>
    </xf>
    <xf numFmtId="0" fontId="15" fillId="3" borderId="5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16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65617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275166</xdr:colOff>
      <xdr:row>0</xdr:row>
      <xdr:rowOff>63501</xdr:rowOff>
    </xdr:from>
    <xdr:to>
      <xdr:col>0</xdr:col>
      <xdr:colOff>1985221</xdr:colOff>
      <xdr:row>0</xdr:row>
      <xdr:rowOff>666751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877CEAAA-D704-4639-994E-5CD99696F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6" y="63501"/>
          <a:ext cx="1710055" cy="603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338666</xdr:colOff>
      <xdr:row>58</xdr:row>
      <xdr:rowOff>158750</xdr:rowOff>
    </xdr:from>
    <xdr:to>
      <xdr:col>0</xdr:col>
      <xdr:colOff>2048721</xdr:colOff>
      <xdr:row>58</xdr:row>
      <xdr:rowOff>611505</xdr:rowOff>
    </xdr:to>
    <xdr:pic>
      <xdr:nvPicPr>
        <xdr:cNvPr id="4" name="Graphic 30">
          <a:extLst>
            <a:ext uri="{FF2B5EF4-FFF2-40B4-BE49-F238E27FC236}">
              <a16:creationId xmlns:a16="http://schemas.microsoft.com/office/drawing/2014/main" id="{F674D6FC-BD37-4889-8F63-BC6B2ECEA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11747500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1-Enero%202023/2-Estado%20de%20Result.%20Enero%202023.xlsx" TargetMode="External"/><Relationship Id="rId1" Type="http://schemas.openxmlformats.org/officeDocument/2006/relationships/externalLinkPath" Target="2-Estado%20de%20Result.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 refreshError="1">
        <row r="27">
          <cell r="C27">
            <v>12558248.790000005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30"/>
  <sheetViews>
    <sheetView tabSelected="1" zoomScale="90" zoomScaleNormal="90" workbookViewId="0">
      <selection activeCell="G75" sqref="G75"/>
    </sheetView>
  </sheetViews>
  <sheetFormatPr baseColWidth="10" defaultColWidth="9.140625" defaultRowHeight="14.25" x14ac:dyDescent="0.2"/>
  <cols>
    <col min="1" max="1" width="49.7109375" style="2" customWidth="1"/>
    <col min="2" max="2" width="20.140625" style="2" customWidth="1"/>
    <col min="3" max="3" width="23.85546875" style="2" customWidth="1"/>
    <col min="4" max="4" width="32.85546875" style="2" customWidth="1"/>
    <col min="5" max="5" width="27.71093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11" bestFit="1" customWidth="1"/>
    <col min="13" max="13" width="9.140625" style="2"/>
    <col min="14" max="14" width="19.42578125" style="2" bestFit="1" customWidth="1"/>
    <col min="15" max="15" width="14.7109375" style="12" bestFit="1" customWidth="1"/>
    <col min="16" max="16384" width="9.140625" style="2"/>
  </cols>
  <sheetData>
    <row r="1" spans="1:15" ht="66" customHeight="1" x14ac:dyDescent="0.25">
      <c r="A1" s="131" t="s">
        <v>157</v>
      </c>
      <c r="B1" s="131"/>
      <c r="C1" s="131"/>
      <c r="D1" s="131"/>
      <c r="E1" s="100"/>
      <c r="F1" s="3"/>
      <c r="G1" s="3"/>
      <c r="H1" s="3"/>
    </row>
    <row r="2" spans="1:15" ht="15.75" x14ac:dyDescent="0.25">
      <c r="A2" s="99"/>
      <c r="B2" s="99"/>
      <c r="C2" s="99"/>
      <c r="D2" s="99"/>
      <c r="E2" s="99"/>
      <c r="F2" s="3"/>
      <c r="G2" s="3"/>
      <c r="H2" s="3"/>
    </row>
    <row r="3" spans="1:15" ht="16.5" thickBot="1" x14ac:dyDescent="0.3">
      <c r="A3" s="101"/>
      <c r="B3" s="101"/>
      <c r="C3" s="101"/>
      <c r="D3" s="101"/>
      <c r="E3" s="99"/>
      <c r="F3" s="3"/>
      <c r="G3" s="3"/>
      <c r="H3" s="3"/>
    </row>
    <row r="4" spans="1:15" ht="16.5" thickTop="1" x14ac:dyDescent="0.25">
      <c r="A4" s="99"/>
      <c r="B4" s="99"/>
      <c r="C4" s="99"/>
      <c r="D4" s="99"/>
      <c r="E4" s="97"/>
      <c r="F4" s="3"/>
      <c r="G4" s="3"/>
      <c r="H4" s="3"/>
    </row>
    <row r="5" spans="1:15" ht="15.75" x14ac:dyDescent="0.25">
      <c r="A5" s="102"/>
      <c r="B5" s="102"/>
      <c r="C5" s="102"/>
      <c r="D5" s="102"/>
      <c r="E5" s="97"/>
      <c r="F5" s="4"/>
      <c r="G5" s="4"/>
      <c r="H5" s="3"/>
    </row>
    <row r="6" spans="1:15" ht="16.5" thickBot="1" x14ac:dyDescent="0.3">
      <c r="A6" s="103"/>
      <c r="B6" s="104" t="s">
        <v>0</v>
      </c>
      <c r="C6" s="105">
        <v>2024</v>
      </c>
      <c r="D6" s="105">
        <v>2023</v>
      </c>
      <c r="E6" s="97"/>
    </row>
    <row r="7" spans="1:15" ht="15.75" x14ac:dyDescent="0.25">
      <c r="A7" s="104" t="s">
        <v>1</v>
      </c>
      <c r="B7" s="104"/>
      <c r="C7" s="97"/>
      <c r="D7" s="97"/>
      <c r="E7" s="97"/>
    </row>
    <row r="8" spans="1:15" ht="15.75" x14ac:dyDescent="0.25">
      <c r="A8" s="104" t="s">
        <v>2</v>
      </c>
      <c r="B8" s="104"/>
      <c r="C8" s="97"/>
      <c r="D8" s="97"/>
      <c r="E8" s="97"/>
    </row>
    <row r="9" spans="1:15" ht="15.75" x14ac:dyDescent="0.25">
      <c r="A9" s="97" t="s">
        <v>3</v>
      </c>
      <c r="B9" s="126" t="s">
        <v>4</v>
      </c>
      <c r="C9" s="106">
        <v>82313963.780000001</v>
      </c>
      <c r="D9" s="106">
        <v>99861250.019999996</v>
      </c>
      <c r="E9" s="97"/>
    </row>
    <row r="10" spans="1:15" ht="15.75" x14ac:dyDescent="0.25">
      <c r="A10" s="97" t="s">
        <v>5</v>
      </c>
      <c r="B10" s="126" t="s">
        <v>6</v>
      </c>
      <c r="C10" s="107">
        <v>3368732.78</v>
      </c>
      <c r="D10" s="107">
        <v>8032772.5700000003</v>
      </c>
      <c r="E10" s="97"/>
    </row>
    <row r="11" spans="1:15" ht="15.75" x14ac:dyDescent="0.25">
      <c r="A11" s="97" t="s">
        <v>7</v>
      </c>
      <c r="B11" s="126" t="s">
        <v>8</v>
      </c>
      <c r="C11" s="108">
        <v>1098708.42</v>
      </c>
      <c r="D11" s="108">
        <v>1037451.28</v>
      </c>
      <c r="E11" s="97"/>
    </row>
    <row r="12" spans="1:15" ht="15.75" x14ac:dyDescent="0.25">
      <c r="A12" s="97" t="s">
        <v>9</v>
      </c>
      <c r="B12" s="126" t="s">
        <v>10</v>
      </c>
      <c r="C12" s="109">
        <v>2345013.8400000003</v>
      </c>
      <c r="D12" s="109">
        <v>1651483.1800000002</v>
      </c>
      <c r="E12" s="97"/>
      <c r="H12"/>
      <c r="I12" s="9"/>
      <c r="L12" s="2"/>
      <c r="O12" s="2"/>
    </row>
    <row r="13" spans="1:15" ht="15.75" x14ac:dyDescent="0.25">
      <c r="A13" s="104" t="s">
        <v>11</v>
      </c>
      <c r="B13" s="126"/>
      <c r="C13" s="110">
        <f>SUM(C9:C12)</f>
        <v>89126418.820000008</v>
      </c>
      <c r="D13" s="110">
        <f t="shared" ref="D13" si="0">SUM(D9:D12)</f>
        <v>110582957.05000001</v>
      </c>
      <c r="E13" s="97"/>
      <c r="H13"/>
      <c r="I13" s="9"/>
      <c r="L13" s="2"/>
      <c r="O13" s="2"/>
    </row>
    <row r="14" spans="1:15" ht="15.75" x14ac:dyDescent="0.25">
      <c r="A14" s="104"/>
      <c r="B14" s="126"/>
      <c r="C14" s="111"/>
      <c r="D14" s="111"/>
      <c r="E14" s="97"/>
      <c r="H14"/>
      <c r="I14" s="9"/>
      <c r="L14" s="2"/>
      <c r="O14" s="2"/>
    </row>
    <row r="15" spans="1:15" ht="15.75" x14ac:dyDescent="0.25">
      <c r="A15" s="104" t="s">
        <v>12</v>
      </c>
      <c r="B15" s="126"/>
      <c r="C15" s="97"/>
      <c r="D15" s="111"/>
      <c r="E15" s="97"/>
      <c r="H15"/>
      <c r="I15" s="9"/>
      <c r="L15" s="2"/>
      <c r="O15" s="2"/>
    </row>
    <row r="16" spans="1:15" ht="15.75" x14ac:dyDescent="0.25">
      <c r="A16" s="97" t="s">
        <v>13</v>
      </c>
      <c r="B16" s="126" t="s">
        <v>14</v>
      </c>
      <c r="C16" s="106">
        <v>124421354.82000002</v>
      </c>
      <c r="D16" s="106">
        <v>102080825.23</v>
      </c>
      <c r="E16" s="97"/>
      <c r="I16" s="9"/>
      <c r="L16" s="2"/>
      <c r="O16" s="2"/>
    </row>
    <row r="17" spans="1:15" ht="15.75" x14ac:dyDescent="0.25">
      <c r="A17" s="97" t="s">
        <v>15</v>
      </c>
      <c r="B17" s="126" t="s">
        <v>16</v>
      </c>
      <c r="C17" s="107">
        <v>2282708.7400000002</v>
      </c>
      <c r="D17" s="107">
        <v>39233391.790000007</v>
      </c>
      <c r="E17" s="97"/>
      <c r="I17" s="9"/>
      <c r="L17" s="2"/>
      <c r="O17" s="2"/>
    </row>
    <row r="18" spans="1:15" ht="15.75" x14ac:dyDescent="0.25">
      <c r="A18" s="97" t="s">
        <v>17</v>
      </c>
      <c r="B18" s="126" t="s">
        <v>18</v>
      </c>
      <c r="C18" s="112">
        <v>22686370.239999998</v>
      </c>
      <c r="D18" s="112">
        <v>12572407.17</v>
      </c>
      <c r="E18" s="97"/>
      <c r="I18" s="9"/>
      <c r="L18" s="2"/>
      <c r="O18" s="2"/>
    </row>
    <row r="19" spans="1:15" ht="15.75" x14ac:dyDescent="0.25">
      <c r="A19" s="104" t="s">
        <v>19</v>
      </c>
      <c r="B19" s="126"/>
      <c r="C19" s="110">
        <f>SUM(C16:C18)</f>
        <v>149390433.80000001</v>
      </c>
      <c r="D19" s="110">
        <f>SUM(D16:D18)</f>
        <v>153886624.19</v>
      </c>
      <c r="E19" s="97"/>
      <c r="I19" s="9"/>
      <c r="L19" s="2"/>
      <c r="O19" s="2"/>
    </row>
    <row r="20" spans="1:15" ht="15.75" x14ac:dyDescent="0.25">
      <c r="A20" s="104"/>
      <c r="B20" s="126"/>
      <c r="C20" s="110"/>
      <c r="D20" s="110"/>
      <c r="E20" s="97"/>
      <c r="I20" s="9"/>
      <c r="L20" s="2"/>
      <c r="O20" s="2"/>
    </row>
    <row r="21" spans="1:15" ht="16.5" thickBot="1" x14ac:dyDescent="0.3">
      <c r="A21" s="104" t="s">
        <v>20</v>
      </c>
      <c r="B21" s="126"/>
      <c r="C21" s="113">
        <f>+C13+C19</f>
        <v>238516852.62</v>
      </c>
      <c r="D21" s="113">
        <f>+D13+D19</f>
        <v>264469581.24000001</v>
      </c>
      <c r="E21" s="97"/>
      <c r="H21" s="10"/>
      <c r="I21" s="9"/>
      <c r="L21" s="2"/>
      <c r="O21" s="2"/>
    </row>
    <row r="22" spans="1:15" ht="16.5" thickTop="1" x14ac:dyDescent="0.25">
      <c r="A22" s="104"/>
      <c r="B22" s="126"/>
      <c r="C22" s="97"/>
      <c r="D22" s="97"/>
      <c r="E22" s="97"/>
      <c r="I22" s="9"/>
      <c r="L22" s="2"/>
      <c r="O22" s="2"/>
    </row>
    <row r="23" spans="1:15" ht="15.75" x14ac:dyDescent="0.25">
      <c r="A23" s="104" t="s">
        <v>21</v>
      </c>
      <c r="B23" s="126"/>
      <c r="C23" s="114"/>
      <c r="D23" s="97"/>
      <c r="E23" s="97"/>
      <c r="I23" s="9"/>
      <c r="L23" s="2"/>
      <c r="O23" s="2"/>
    </row>
    <row r="24" spans="1:15" ht="15.75" x14ac:dyDescent="0.25">
      <c r="A24" s="104"/>
      <c r="B24" s="126"/>
      <c r="C24" s="114"/>
      <c r="D24" s="97"/>
      <c r="E24" s="97"/>
      <c r="I24" s="12"/>
      <c r="L24" s="2"/>
      <c r="O24" s="2"/>
    </row>
    <row r="25" spans="1:15" ht="15.75" x14ac:dyDescent="0.25">
      <c r="A25" s="115" t="s">
        <v>22</v>
      </c>
      <c r="B25" s="127"/>
      <c r="C25" s="97"/>
      <c r="D25" s="97"/>
      <c r="E25" s="97"/>
      <c r="I25" s="12"/>
      <c r="L25" s="2"/>
      <c r="O25" s="2"/>
    </row>
    <row r="26" spans="1:15" ht="15.75" x14ac:dyDescent="0.25">
      <c r="A26" s="97"/>
      <c r="B26" s="128"/>
      <c r="C26" s="97"/>
      <c r="D26" s="97"/>
      <c r="E26" s="97"/>
      <c r="I26" s="12"/>
      <c r="L26" s="2"/>
      <c r="O26" s="2"/>
    </row>
    <row r="27" spans="1:15" ht="15.75" x14ac:dyDescent="0.25">
      <c r="A27" s="97" t="s">
        <v>23</v>
      </c>
      <c r="B27" s="126" t="s">
        <v>24</v>
      </c>
      <c r="C27" s="98">
        <v>4875578.5999999996</v>
      </c>
      <c r="D27" s="98">
        <v>3170234.8699999996</v>
      </c>
      <c r="E27" s="97"/>
    </row>
    <row r="28" spans="1:15" ht="15.75" x14ac:dyDescent="0.25">
      <c r="A28" s="97" t="s">
        <v>25</v>
      </c>
      <c r="B28" s="126" t="s">
        <v>26</v>
      </c>
      <c r="C28" s="106">
        <v>9946402.5700000003</v>
      </c>
      <c r="D28" s="106">
        <v>736867.83999999997</v>
      </c>
      <c r="E28" s="97"/>
    </row>
    <row r="29" spans="1:15" ht="15.75" x14ac:dyDescent="0.25">
      <c r="A29" s="97" t="s">
        <v>27</v>
      </c>
      <c r="B29" s="126" t="s">
        <v>28</v>
      </c>
      <c r="C29" s="116">
        <v>9387723.5500000007</v>
      </c>
      <c r="D29" s="116">
        <v>7841519.7999999998</v>
      </c>
      <c r="E29" s="97"/>
    </row>
    <row r="30" spans="1:15" ht="15.75" x14ac:dyDescent="0.25">
      <c r="A30" s="104" t="s">
        <v>29</v>
      </c>
      <c r="B30" s="104"/>
      <c r="C30" s="110">
        <f>SUM(C27:C29)</f>
        <v>24209704.719999999</v>
      </c>
      <c r="D30" s="110">
        <f>SUM(D27:D29)</f>
        <v>11748622.51</v>
      </c>
      <c r="E30" s="97"/>
    </row>
    <row r="31" spans="1:15" ht="15.75" x14ac:dyDescent="0.25">
      <c r="A31" s="104"/>
      <c r="B31" s="104"/>
      <c r="C31" s="110"/>
      <c r="D31" s="110"/>
      <c r="E31" s="97"/>
    </row>
    <row r="32" spans="1:15" ht="15.75" x14ac:dyDescent="0.25">
      <c r="A32" s="115" t="s">
        <v>30</v>
      </c>
      <c r="B32" s="104"/>
      <c r="C32" s="110"/>
      <c r="D32" s="110"/>
      <c r="E32" s="97"/>
    </row>
    <row r="33" spans="1:15" ht="15.75" x14ac:dyDescent="0.25">
      <c r="A33" s="97" t="s">
        <v>31</v>
      </c>
      <c r="B33" s="104"/>
      <c r="C33" s="117">
        <v>0</v>
      </c>
      <c r="D33" s="117">
        <v>0</v>
      </c>
      <c r="E33" s="97"/>
    </row>
    <row r="34" spans="1:15" ht="15.75" x14ac:dyDescent="0.25">
      <c r="A34" s="104" t="s">
        <v>32</v>
      </c>
      <c r="B34" s="104"/>
      <c r="C34" s="110">
        <v>0</v>
      </c>
      <c r="D34" s="110">
        <v>0</v>
      </c>
      <c r="E34" s="97"/>
    </row>
    <row r="35" spans="1:15" ht="15.75" x14ac:dyDescent="0.25">
      <c r="A35" s="97"/>
      <c r="B35" s="97"/>
      <c r="C35" s="111"/>
      <c r="D35" s="111"/>
      <c r="E35" s="97"/>
    </row>
    <row r="36" spans="1:15" ht="15.75" x14ac:dyDescent="0.25">
      <c r="A36" s="104" t="s">
        <v>33</v>
      </c>
      <c r="B36" s="104"/>
      <c r="C36" s="108"/>
      <c r="D36" s="108"/>
      <c r="E36" s="97"/>
      <c r="K36" s="12"/>
      <c r="L36" s="2"/>
      <c r="O36" s="2"/>
    </row>
    <row r="37" spans="1:15" ht="15.75" x14ac:dyDescent="0.25">
      <c r="A37" s="97" t="s">
        <v>34</v>
      </c>
      <c r="B37" s="97"/>
      <c r="C37" s="118">
        <v>-24297600</v>
      </c>
      <c r="D37" s="106">
        <v>14037511</v>
      </c>
      <c r="E37" s="97"/>
      <c r="K37" s="12"/>
      <c r="L37" s="2"/>
      <c r="O37" s="2"/>
    </row>
    <row r="38" spans="1:15" ht="15.75" x14ac:dyDescent="0.25">
      <c r="A38" s="97" t="s">
        <v>35</v>
      </c>
      <c r="B38" s="97"/>
      <c r="C38" s="106">
        <v>9450837.6500000004</v>
      </c>
      <c r="D38" s="106">
        <v>9450837.6500000004</v>
      </c>
      <c r="E38" s="97"/>
      <c r="I38" s="10"/>
      <c r="K38" s="12"/>
      <c r="L38" s="2"/>
      <c r="O38" s="2"/>
    </row>
    <row r="39" spans="1:15" ht="15.75" x14ac:dyDescent="0.25">
      <c r="A39" s="97" t="s">
        <v>36</v>
      </c>
      <c r="B39" s="97"/>
      <c r="C39" s="106">
        <v>219290063.44</v>
      </c>
      <c r="D39" s="106">
        <v>216674361.28999999</v>
      </c>
      <c r="E39" s="97"/>
      <c r="G39" s="13"/>
      <c r="H39" s="13"/>
      <c r="I39" s="13"/>
      <c r="K39" s="12"/>
      <c r="L39" s="2"/>
      <c r="O39" s="2"/>
    </row>
    <row r="40" spans="1:15" ht="15.75" x14ac:dyDescent="0.25">
      <c r="A40" s="97" t="s">
        <v>37</v>
      </c>
      <c r="B40" s="97"/>
      <c r="C40" s="119">
        <v>9863846.8100000005</v>
      </c>
      <c r="D40" s="119">
        <f>+'[1]ESTADO DE RESULTADOS'!$C$27</f>
        <v>12558248.790000005</v>
      </c>
      <c r="E40" s="97"/>
      <c r="G40" s="10"/>
      <c r="H40" s="10"/>
      <c r="I40" s="10"/>
      <c r="K40" s="12"/>
      <c r="L40" s="2"/>
      <c r="O40" s="2"/>
    </row>
    <row r="41" spans="1:15" ht="15.75" x14ac:dyDescent="0.25">
      <c r="A41" s="104" t="s">
        <v>38</v>
      </c>
      <c r="B41" s="104"/>
      <c r="C41" s="110">
        <f>SUM(C37:C40)</f>
        <v>214307147.90000001</v>
      </c>
      <c r="D41" s="110">
        <f>SUM(D37:D40)</f>
        <v>252720958.72999999</v>
      </c>
      <c r="E41" s="97"/>
      <c r="G41" s="13"/>
      <c r="H41" s="13"/>
      <c r="I41" s="13"/>
      <c r="K41" s="12"/>
      <c r="L41" s="2"/>
      <c r="O41" s="2"/>
    </row>
    <row r="42" spans="1:15" ht="15.75" x14ac:dyDescent="0.25">
      <c r="A42" s="104"/>
      <c r="B42" s="104"/>
      <c r="C42" s="110"/>
      <c r="D42" s="110"/>
      <c r="E42" s="97"/>
      <c r="K42" s="12"/>
      <c r="L42" s="2"/>
      <c r="O42" s="2"/>
    </row>
    <row r="43" spans="1:15" ht="16.5" thickBot="1" x14ac:dyDescent="0.3">
      <c r="A43" s="104" t="s">
        <v>39</v>
      </c>
      <c r="B43" s="104"/>
      <c r="C43" s="113">
        <f>+C30+C41</f>
        <v>238516852.62</v>
      </c>
      <c r="D43" s="113">
        <f>+D30+D41</f>
        <v>264469581.23999998</v>
      </c>
      <c r="E43" s="97"/>
      <c r="K43" s="12"/>
      <c r="L43" s="2"/>
      <c r="O43" s="2"/>
    </row>
    <row r="44" spans="1:15" ht="16.5" thickTop="1" x14ac:dyDescent="0.25">
      <c r="A44" s="97"/>
      <c r="B44" s="97"/>
      <c r="C44" s="114"/>
      <c r="D44" s="114"/>
      <c r="E44" s="97"/>
      <c r="K44" s="12"/>
      <c r="L44" s="2"/>
      <c r="O44" s="2"/>
    </row>
    <row r="45" spans="1:15" ht="15.75" x14ac:dyDescent="0.25">
      <c r="A45" s="102"/>
      <c r="B45" s="102"/>
      <c r="C45" s="114"/>
      <c r="D45" s="120"/>
      <c r="E45" s="97"/>
      <c r="I45" s="10"/>
      <c r="K45" s="12"/>
      <c r="L45" s="2"/>
      <c r="O45" s="2"/>
    </row>
    <row r="46" spans="1:15" ht="15.75" x14ac:dyDescent="0.25">
      <c r="A46" s="103" t="s">
        <v>40</v>
      </c>
      <c r="B46" s="97"/>
      <c r="C46" s="103" t="s">
        <v>40</v>
      </c>
      <c r="D46" s="103" t="s">
        <v>40</v>
      </c>
      <c r="E46" s="97"/>
      <c r="F46" s="1"/>
      <c r="I46" s="10"/>
      <c r="K46" s="12"/>
      <c r="L46" s="2"/>
      <c r="O46" s="2"/>
    </row>
    <row r="47" spans="1:15" ht="15.75" x14ac:dyDescent="0.25">
      <c r="A47" s="103"/>
      <c r="B47" s="103"/>
      <c r="C47" s="103"/>
      <c r="D47" s="103"/>
      <c r="E47" s="97"/>
      <c r="F47" s="1"/>
      <c r="K47" s="12"/>
      <c r="L47" s="2"/>
      <c r="O47" s="2"/>
    </row>
    <row r="48" spans="1:15" ht="15.75" x14ac:dyDescent="0.25">
      <c r="A48" s="103"/>
      <c r="B48" s="103"/>
      <c r="C48" s="102"/>
      <c r="D48" s="97"/>
      <c r="E48" s="97"/>
      <c r="K48" s="12"/>
      <c r="L48" s="2"/>
      <c r="O48" s="2"/>
    </row>
    <row r="49" spans="1:10" ht="15.75" x14ac:dyDescent="0.25">
      <c r="A49" s="121"/>
      <c r="B49" s="121"/>
      <c r="C49" s="97"/>
      <c r="D49" s="97"/>
      <c r="E49" s="97"/>
    </row>
    <row r="50" spans="1:10" ht="15.75" x14ac:dyDescent="0.25">
      <c r="A50" s="121"/>
      <c r="B50" s="121"/>
      <c r="C50" s="97"/>
      <c r="D50" s="97"/>
      <c r="E50" s="97"/>
    </row>
    <row r="51" spans="1:10" ht="15.75" x14ac:dyDescent="0.25">
      <c r="A51" s="122" t="s">
        <v>41</v>
      </c>
      <c r="B51" s="97"/>
      <c r="C51" s="122" t="s">
        <v>171</v>
      </c>
      <c r="D51" s="122" t="s">
        <v>118</v>
      </c>
      <c r="E51" s="97"/>
    </row>
    <row r="52" spans="1:10" ht="15.75" x14ac:dyDescent="0.25">
      <c r="A52" s="122" t="s">
        <v>42</v>
      </c>
      <c r="B52" s="97"/>
      <c r="C52" s="122" t="s">
        <v>172</v>
      </c>
      <c r="D52" s="122" t="s">
        <v>43</v>
      </c>
      <c r="E52" s="97"/>
      <c r="F52" s="1"/>
    </row>
    <row r="53" spans="1:10" ht="15.75" x14ac:dyDescent="0.25">
      <c r="A53" s="122"/>
      <c r="B53" s="122"/>
      <c r="C53" s="122"/>
      <c r="D53" s="122"/>
      <c r="E53" s="97"/>
      <c r="F53" s="1"/>
    </row>
    <row r="54" spans="1:10" ht="16.5" thickBot="1" x14ac:dyDescent="0.3">
      <c r="A54" s="123"/>
      <c r="B54" s="123"/>
      <c r="C54" s="123"/>
      <c r="D54" s="123"/>
      <c r="E54" s="97"/>
      <c r="J54" s="5"/>
    </row>
    <row r="55" spans="1:10" ht="16.5" thickTop="1" x14ac:dyDescent="0.25">
      <c r="A55" s="124" t="s">
        <v>44</v>
      </c>
      <c r="B55" s="125"/>
      <c r="C55" s="125"/>
      <c r="D55" s="129" t="s">
        <v>192</v>
      </c>
      <c r="E55" s="130"/>
      <c r="F55" s="7"/>
      <c r="I55" s="8"/>
      <c r="J55" s="5"/>
    </row>
    <row r="56" spans="1:10" ht="15.75" x14ac:dyDescent="0.25">
      <c r="A56" s="124" t="s">
        <v>45</v>
      </c>
      <c r="B56" s="125"/>
      <c r="C56" s="125"/>
      <c r="D56" s="125"/>
      <c r="E56" s="125"/>
      <c r="F56" s="6"/>
      <c r="G56" s="8"/>
      <c r="J56" s="5"/>
    </row>
    <row r="57" spans="1:10" ht="15" x14ac:dyDescent="0.25">
      <c r="A57" s="60"/>
      <c r="B57" s="61"/>
      <c r="C57" s="61"/>
      <c r="D57" s="61"/>
      <c r="E57" s="61"/>
      <c r="F57" s="6"/>
      <c r="G57" s="8"/>
      <c r="J57" s="5"/>
    </row>
    <row r="58" spans="1:10" ht="15.75" thickBot="1" x14ac:dyDescent="0.3">
      <c r="A58" s="59"/>
      <c r="B58" s="59"/>
      <c r="C58" s="59"/>
      <c r="D58" s="59"/>
      <c r="E58" s="59"/>
    </row>
    <row r="59" spans="1:10" ht="71.25" customHeight="1" thickBot="1" x14ac:dyDescent="0.3">
      <c r="A59" s="136" t="s">
        <v>170</v>
      </c>
      <c r="B59" s="137"/>
      <c r="C59" s="137"/>
      <c r="D59" s="138"/>
      <c r="E59" s="59"/>
    </row>
    <row r="60" spans="1:10" ht="15.75" x14ac:dyDescent="0.25">
      <c r="A60" s="62"/>
      <c r="B60" s="63"/>
      <c r="C60" s="62"/>
      <c r="D60" s="63"/>
      <c r="E60" s="59"/>
    </row>
    <row r="61" spans="1:10" ht="15.75" x14ac:dyDescent="0.25">
      <c r="A61" s="134" t="s">
        <v>46</v>
      </c>
      <c r="B61" s="134"/>
      <c r="C61" s="134"/>
      <c r="D61" s="134"/>
      <c r="E61" s="59"/>
    </row>
    <row r="62" spans="1:10" ht="15.75" x14ac:dyDescent="0.25">
      <c r="A62" s="65" t="s">
        <v>1</v>
      </c>
      <c r="B62" s="63"/>
      <c r="C62" s="62"/>
      <c r="D62" s="63"/>
      <c r="E62" s="59"/>
    </row>
    <row r="63" spans="1:10" ht="15.75" x14ac:dyDescent="0.25">
      <c r="A63" s="62"/>
      <c r="B63" s="63"/>
      <c r="C63" s="62"/>
      <c r="D63" s="63"/>
      <c r="E63" s="59"/>
    </row>
    <row r="64" spans="1:10" ht="15.75" x14ac:dyDescent="0.25">
      <c r="A64" s="132" t="s">
        <v>47</v>
      </c>
      <c r="B64" s="132"/>
      <c r="C64" s="132"/>
      <c r="D64" s="132"/>
      <c r="E64" s="59"/>
    </row>
    <row r="65" spans="1:5" ht="15.75" x14ac:dyDescent="0.25">
      <c r="A65" s="135" t="s">
        <v>158</v>
      </c>
      <c r="B65" s="135"/>
      <c r="C65" s="135"/>
      <c r="D65" s="135"/>
      <c r="E65" s="59"/>
    </row>
    <row r="66" spans="1:5" ht="15.75" x14ac:dyDescent="0.25">
      <c r="A66" s="65" t="s">
        <v>48</v>
      </c>
      <c r="B66" s="68">
        <v>2024</v>
      </c>
      <c r="C66" s="68"/>
      <c r="D66" s="68">
        <v>2023</v>
      </c>
      <c r="E66" s="59"/>
    </row>
    <row r="67" spans="1:5" ht="15.75" x14ac:dyDescent="0.25">
      <c r="A67" s="62" t="s">
        <v>49</v>
      </c>
      <c r="B67" s="63">
        <v>50000</v>
      </c>
      <c r="C67" s="63"/>
      <c r="D67" s="63">
        <v>50000</v>
      </c>
      <c r="E67" s="59"/>
    </row>
    <row r="68" spans="1:5" ht="15.75" x14ac:dyDescent="0.25">
      <c r="A68" s="62" t="s">
        <v>50</v>
      </c>
      <c r="B68" s="63">
        <v>9826610.5099999998</v>
      </c>
      <c r="C68" s="63"/>
      <c r="D68" s="63">
        <v>12407364.039999999</v>
      </c>
      <c r="E68" s="59"/>
    </row>
    <row r="69" spans="1:5" ht="15.75" x14ac:dyDescent="0.25">
      <c r="A69" s="62" t="s">
        <v>51</v>
      </c>
      <c r="B69" s="63">
        <v>2853946.51</v>
      </c>
      <c r="C69" s="63"/>
      <c r="D69" s="63">
        <v>2125495.29</v>
      </c>
      <c r="E69" s="59"/>
    </row>
    <row r="70" spans="1:5" ht="15.75" x14ac:dyDescent="0.25">
      <c r="A70" s="62" t="s">
        <v>52</v>
      </c>
      <c r="B70" s="63">
        <v>14574.99</v>
      </c>
      <c r="C70" s="63"/>
      <c r="D70" s="63">
        <v>22224.99</v>
      </c>
      <c r="E70" s="59"/>
    </row>
    <row r="71" spans="1:5" ht="15.75" x14ac:dyDescent="0.25">
      <c r="A71" s="62" t="s">
        <v>173</v>
      </c>
      <c r="B71" s="63">
        <v>9457.0499999999993</v>
      </c>
      <c r="C71" s="63"/>
      <c r="D71" s="63">
        <v>0</v>
      </c>
      <c r="E71" s="59"/>
    </row>
    <row r="72" spans="1:5" ht="15.75" x14ac:dyDescent="0.25">
      <c r="A72" s="62" t="s">
        <v>53</v>
      </c>
      <c r="B72" s="69">
        <v>638831.5</v>
      </c>
      <c r="C72" s="63"/>
      <c r="D72" s="69">
        <v>715151</v>
      </c>
      <c r="E72" s="59"/>
    </row>
    <row r="73" spans="1:5" ht="16.5" thickBot="1" x14ac:dyDescent="0.3">
      <c r="A73" s="62" t="s">
        <v>54</v>
      </c>
      <c r="B73" s="70">
        <f>SUM(B67:B72)</f>
        <v>13393420.560000001</v>
      </c>
      <c r="C73" s="71"/>
      <c r="D73" s="70">
        <f>SUM(D67:D72)</f>
        <v>15320235.319999998</v>
      </c>
      <c r="E73" s="59"/>
    </row>
    <row r="74" spans="1:5" ht="16.5" thickTop="1" x14ac:dyDescent="0.25">
      <c r="A74" s="62"/>
      <c r="B74" s="63"/>
      <c r="C74" s="62"/>
      <c r="D74" s="63"/>
      <c r="E74" s="59"/>
    </row>
    <row r="75" spans="1:5" ht="15.75" x14ac:dyDescent="0.25">
      <c r="A75" s="62"/>
      <c r="B75" s="63"/>
      <c r="C75" s="62"/>
      <c r="D75" s="63"/>
      <c r="E75" s="59"/>
    </row>
    <row r="76" spans="1:5" ht="15.75" x14ac:dyDescent="0.25">
      <c r="A76" s="65" t="s">
        <v>55</v>
      </c>
      <c r="B76" s="63"/>
      <c r="C76" s="62"/>
      <c r="D76" s="63"/>
      <c r="E76" s="59"/>
    </row>
    <row r="77" spans="1:5" ht="31.5" customHeight="1" x14ac:dyDescent="0.25">
      <c r="A77" s="135" t="s">
        <v>169</v>
      </c>
      <c r="B77" s="135"/>
      <c r="C77" s="135"/>
      <c r="D77" s="135"/>
      <c r="E77" s="59"/>
    </row>
    <row r="78" spans="1:5" ht="15.75" x14ac:dyDescent="0.25">
      <c r="A78" s="62"/>
      <c r="B78" s="63"/>
      <c r="C78" s="62"/>
      <c r="D78" s="63"/>
      <c r="E78" s="59"/>
    </row>
    <row r="79" spans="1:5" ht="15.75" x14ac:dyDescent="0.25">
      <c r="A79" s="65" t="s">
        <v>48</v>
      </c>
      <c r="B79" s="64">
        <v>2024</v>
      </c>
      <c r="C79" s="72"/>
      <c r="D79" s="64">
        <v>2023</v>
      </c>
      <c r="E79" s="59"/>
    </row>
    <row r="80" spans="1:5" ht="15.75" x14ac:dyDescent="0.25">
      <c r="A80" s="62" t="s">
        <v>56</v>
      </c>
      <c r="B80" s="73" t="s">
        <v>174</v>
      </c>
      <c r="C80" s="74"/>
      <c r="D80" s="75" t="s">
        <v>123</v>
      </c>
      <c r="E80" s="59"/>
    </row>
    <row r="81" spans="1:5" ht="16.5" thickBot="1" x14ac:dyDescent="0.3">
      <c r="A81" s="62"/>
      <c r="B81" s="76" t="s">
        <v>175</v>
      </c>
      <c r="C81" s="77"/>
      <c r="D81" s="78" t="s">
        <v>124</v>
      </c>
      <c r="E81" s="59"/>
    </row>
    <row r="82" spans="1:5" ht="16.5" thickTop="1" x14ac:dyDescent="0.25">
      <c r="A82" s="62"/>
      <c r="B82" s="79"/>
      <c r="C82" s="74"/>
      <c r="D82" s="79"/>
      <c r="E82" s="59"/>
    </row>
    <row r="83" spans="1:5" ht="31.5" customHeight="1" x14ac:dyDescent="0.25">
      <c r="A83" s="135" t="s">
        <v>176</v>
      </c>
      <c r="B83" s="135"/>
      <c r="C83" s="135"/>
      <c r="D83" s="135"/>
      <c r="E83" s="59"/>
    </row>
    <row r="84" spans="1:5" ht="15.75" x14ac:dyDescent="0.25">
      <c r="A84" s="62"/>
      <c r="B84" s="63"/>
      <c r="C84" s="62"/>
      <c r="D84" s="63"/>
      <c r="E84" s="59"/>
    </row>
    <row r="85" spans="1:5" ht="15.75" x14ac:dyDescent="0.25">
      <c r="A85" s="65" t="s">
        <v>57</v>
      </c>
      <c r="B85" s="63"/>
      <c r="C85" s="62"/>
      <c r="D85" s="63"/>
      <c r="E85" s="59"/>
    </row>
    <row r="86" spans="1:5" ht="15.75" x14ac:dyDescent="0.25">
      <c r="A86" s="133" t="s">
        <v>159</v>
      </c>
      <c r="B86" s="133"/>
      <c r="C86" s="133"/>
      <c r="D86" s="133"/>
      <c r="E86" s="59"/>
    </row>
    <row r="87" spans="1:5" ht="15.75" x14ac:dyDescent="0.25">
      <c r="A87" s="62"/>
      <c r="B87" s="63"/>
      <c r="C87" s="62"/>
      <c r="D87" s="63"/>
      <c r="E87" s="59"/>
    </row>
    <row r="88" spans="1:5" ht="15.75" x14ac:dyDescent="0.25">
      <c r="A88" s="65" t="s">
        <v>48</v>
      </c>
      <c r="B88" s="64">
        <v>2024</v>
      </c>
      <c r="C88" s="72"/>
      <c r="D88" s="64">
        <v>2023</v>
      </c>
      <c r="E88" s="59"/>
    </row>
    <row r="89" spans="1:5" ht="15.75" x14ac:dyDescent="0.25">
      <c r="A89" s="62" t="s">
        <v>58</v>
      </c>
      <c r="B89" s="63">
        <v>16346977.34</v>
      </c>
      <c r="C89" s="63"/>
      <c r="D89" s="63">
        <v>83256611.280000001</v>
      </c>
      <c r="E89" s="59"/>
    </row>
    <row r="90" spans="1:5" ht="15.75" x14ac:dyDescent="0.25">
      <c r="A90" s="62" t="s">
        <v>177</v>
      </c>
      <c r="B90" s="81">
        <v>51574437.5</v>
      </c>
      <c r="C90" s="82"/>
      <c r="D90" s="81">
        <v>0</v>
      </c>
      <c r="E90" s="59"/>
    </row>
    <row r="91" spans="1:5" ht="16.5" thickBot="1" x14ac:dyDescent="0.3">
      <c r="A91" s="62" t="s">
        <v>59</v>
      </c>
      <c r="B91" s="83">
        <f>SUM(B89:B90)</f>
        <v>67921414.840000004</v>
      </c>
      <c r="C91" s="82"/>
      <c r="D91" s="83">
        <f>+D89</f>
        <v>83256611.280000001</v>
      </c>
      <c r="E91" s="59"/>
    </row>
    <row r="92" spans="1:5" ht="16.5" thickTop="1" x14ac:dyDescent="0.25">
      <c r="A92" s="62"/>
      <c r="B92" s="63"/>
      <c r="C92" s="62"/>
      <c r="D92" s="63"/>
      <c r="E92" s="59"/>
    </row>
    <row r="93" spans="1:5" ht="15.75" x14ac:dyDescent="0.25">
      <c r="A93" s="132" t="s">
        <v>60</v>
      </c>
      <c r="B93" s="132"/>
      <c r="C93" s="132"/>
      <c r="D93" s="132"/>
      <c r="E93" s="59"/>
    </row>
    <row r="94" spans="1:5" ht="36.75" customHeight="1" x14ac:dyDescent="0.25">
      <c r="A94" s="135" t="s">
        <v>180</v>
      </c>
      <c r="B94" s="135"/>
      <c r="C94" s="135"/>
      <c r="D94" s="135"/>
      <c r="E94" s="59"/>
    </row>
    <row r="95" spans="1:5" ht="15.75" x14ac:dyDescent="0.25">
      <c r="A95" s="62"/>
      <c r="B95" s="63"/>
      <c r="C95" s="62"/>
      <c r="D95" s="63"/>
      <c r="E95" s="59"/>
    </row>
    <row r="96" spans="1:5" ht="15.75" x14ac:dyDescent="0.25">
      <c r="A96" s="65" t="s">
        <v>130</v>
      </c>
      <c r="B96" s="63"/>
      <c r="C96" s="62"/>
      <c r="D96" s="63"/>
      <c r="E96" s="59"/>
    </row>
    <row r="97" spans="1:5" ht="54.75" customHeight="1" x14ac:dyDescent="0.25">
      <c r="A97" s="135" t="s">
        <v>179</v>
      </c>
      <c r="B97" s="133"/>
      <c r="C97" s="133"/>
      <c r="D97" s="133"/>
      <c r="E97" s="59"/>
    </row>
    <row r="98" spans="1:5" ht="27.75" customHeight="1" x14ac:dyDescent="0.25">
      <c r="A98" s="67"/>
      <c r="B98" s="84"/>
      <c r="C98" s="80"/>
      <c r="D98" s="84"/>
      <c r="E98" s="59"/>
    </row>
    <row r="99" spans="1:5" ht="15.75" x14ac:dyDescent="0.25">
      <c r="A99" s="85" t="s">
        <v>48</v>
      </c>
      <c r="B99" s="68">
        <v>2024</v>
      </c>
      <c r="C99" s="72"/>
      <c r="D99" s="68">
        <v>2023</v>
      </c>
      <c r="E99" s="59"/>
    </row>
    <row r="100" spans="1:5" ht="15.75" x14ac:dyDescent="0.25">
      <c r="A100" s="62" t="s">
        <v>132</v>
      </c>
      <c r="B100" s="63">
        <v>0</v>
      </c>
      <c r="C100" s="63"/>
      <c r="D100" s="63">
        <v>6005.82</v>
      </c>
      <c r="E100" s="59"/>
    </row>
    <row r="101" spans="1:5" ht="15.75" x14ac:dyDescent="0.25">
      <c r="A101" s="62" t="s">
        <v>133</v>
      </c>
      <c r="B101" s="63">
        <v>0</v>
      </c>
      <c r="C101" s="63"/>
      <c r="D101" s="63">
        <v>426183.52</v>
      </c>
      <c r="E101" s="59"/>
    </row>
    <row r="102" spans="1:5" ht="15.75" x14ac:dyDescent="0.25">
      <c r="A102" s="62" t="s">
        <v>134</v>
      </c>
      <c r="B102" s="63">
        <v>0</v>
      </c>
      <c r="C102" s="63"/>
      <c r="D102" s="63">
        <v>323710.59000000003</v>
      </c>
      <c r="E102" s="59"/>
    </row>
    <row r="103" spans="1:5" ht="15.75" x14ac:dyDescent="0.25">
      <c r="A103" s="62" t="s">
        <v>135</v>
      </c>
      <c r="B103" s="63">
        <v>0</v>
      </c>
      <c r="C103" s="63"/>
      <c r="D103" s="63">
        <v>397228.25</v>
      </c>
      <c r="E103" s="59"/>
    </row>
    <row r="104" spans="1:5" ht="15.75" x14ac:dyDescent="0.25">
      <c r="A104" s="62" t="s">
        <v>136</v>
      </c>
      <c r="B104" s="63">
        <v>0</v>
      </c>
      <c r="C104" s="63"/>
      <c r="D104" s="63">
        <v>109657.17</v>
      </c>
      <c r="E104" s="59"/>
    </row>
    <row r="105" spans="1:5" ht="15.75" x14ac:dyDescent="0.25">
      <c r="A105" s="62" t="s">
        <v>178</v>
      </c>
      <c r="B105" s="63">
        <v>199074.17</v>
      </c>
      <c r="C105" s="63"/>
      <c r="D105" s="63">
        <v>0</v>
      </c>
      <c r="E105" s="59"/>
    </row>
    <row r="106" spans="1:5" ht="16.5" thickBot="1" x14ac:dyDescent="0.3">
      <c r="A106" s="86" t="s">
        <v>137</v>
      </c>
      <c r="B106" s="70">
        <f>+B105</f>
        <v>199074.17</v>
      </c>
      <c r="C106" s="87"/>
      <c r="D106" s="88">
        <f>SUM(D100:D105)</f>
        <v>1262785.3500000001</v>
      </c>
      <c r="E106" s="59"/>
    </row>
    <row r="107" spans="1:5" ht="16.5" thickTop="1" x14ac:dyDescent="0.25">
      <c r="A107" s="62"/>
      <c r="B107" s="71"/>
      <c r="C107" s="62"/>
      <c r="D107" s="89"/>
      <c r="E107" s="59"/>
    </row>
    <row r="108" spans="1:5" ht="15.75" x14ac:dyDescent="0.25">
      <c r="A108" s="65" t="s">
        <v>131</v>
      </c>
      <c r="B108" s="63"/>
      <c r="C108" s="62"/>
      <c r="D108" s="63"/>
      <c r="E108" s="59"/>
    </row>
    <row r="109" spans="1:5" ht="15" x14ac:dyDescent="0.25">
      <c r="A109" s="139" t="s">
        <v>185</v>
      </c>
      <c r="B109" s="139"/>
      <c r="C109" s="139"/>
      <c r="D109" s="139"/>
      <c r="E109" s="59"/>
    </row>
    <row r="110" spans="1:5" ht="39" customHeight="1" x14ac:dyDescent="0.25">
      <c r="A110" s="139"/>
      <c r="B110" s="139"/>
      <c r="C110" s="139"/>
      <c r="D110" s="139"/>
      <c r="E110" s="59"/>
    </row>
    <row r="111" spans="1:5" ht="15.75" x14ac:dyDescent="0.25">
      <c r="A111" s="65" t="s">
        <v>48</v>
      </c>
      <c r="B111" s="68">
        <v>2024</v>
      </c>
      <c r="C111" s="68"/>
      <c r="D111" s="68">
        <v>2023</v>
      </c>
      <c r="E111" s="59"/>
    </row>
    <row r="112" spans="1:5" ht="15.75" x14ac:dyDescent="0.25">
      <c r="A112" s="62" t="s">
        <v>119</v>
      </c>
      <c r="B112" s="90">
        <v>2811817.17</v>
      </c>
      <c r="C112" s="72"/>
      <c r="D112" s="90">
        <v>6769987.2199999997</v>
      </c>
      <c r="E112" s="59"/>
    </row>
    <row r="113" spans="1:5" ht="16.5" thickBot="1" x14ac:dyDescent="0.3">
      <c r="A113" s="65" t="s">
        <v>120</v>
      </c>
      <c r="B113" s="70">
        <f>SUM(B112:B112)</f>
        <v>2811817.17</v>
      </c>
      <c r="C113" s="62"/>
      <c r="D113" s="88">
        <f>SUM(D112:D112)</f>
        <v>6769987.2199999997</v>
      </c>
      <c r="E113" s="59"/>
    </row>
    <row r="114" spans="1:5" ht="16.5" thickTop="1" x14ac:dyDescent="0.25">
      <c r="A114" s="62"/>
      <c r="B114" s="71"/>
      <c r="C114" s="62"/>
      <c r="D114" s="89"/>
      <c r="E114" s="59"/>
    </row>
    <row r="115" spans="1:5" ht="15.75" x14ac:dyDescent="0.25">
      <c r="A115" s="65" t="s">
        <v>181</v>
      </c>
      <c r="B115" s="71"/>
      <c r="C115" s="62"/>
      <c r="D115" s="89"/>
      <c r="E115" s="59"/>
    </row>
    <row r="116" spans="1:5" ht="32.25" customHeight="1" x14ac:dyDescent="0.25">
      <c r="A116" s="135" t="s">
        <v>184</v>
      </c>
      <c r="B116" s="135"/>
      <c r="C116" s="135"/>
      <c r="D116" s="135"/>
      <c r="E116" s="59"/>
    </row>
    <row r="117" spans="1:5" ht="15.75" hidden="1" customHeight="1" x14ac:dyDescent="0.25">
      <c r="A117" s="135"/>
      <c r="B117" s="135"/>
      <c r="C117" s="135"/>
      <c r="D117" s="135"/>
      <c r="E117" s="59"/>
    </row>
    <row r="118" spans="1:5" ht="15.75" customHeight="1" x14ac:dyDescent="0.25">
      <c r="A118" s="67"/>
      <c r="B118" s="67"/>
      <c r="C118" s="67"/>
      <c r="D118" s="67"/>
      <c r="E118" s="59"/>
    </row>
    <row r="119" spans="1:5" ht="15.75" customHeight="1" x14ac:dyDescent="0.25">
      <c r="A119" s="65" t="s">
        <v>48</v>
      </c>
      <c r="B119" s="68">
        <v>2024</v>
      </c>
      <c r="C119" s="68"/>
      <c r="D119" s="68">
        <v>2023</v>
      </c>
      <c r="E119" s="59"/>
    </row>
    <row r="120" spans="1:5" ht="15.75" customHeight="1" x14ac:dyDescent="0.25">
      <c r="A120" s="62" t="s">
        <v>182</v>
      </c>
      <c r="B120" s="63">
        <v>298841.44</v>
      </c>
      <c r="C120" s="68"/>
      <c r="D120" s="96">
        <v>0</v>
      </c>
      <c r="E120" s="59"/>
    </row>
    <row r="121" spans="1:5" ht="15.75" customHeight="1" x14ac:dyDescent="0.25">
      <c r="A121" s="62" t="s">
        <v>183</v>
      </c>
      <c r="B121" s="90">
        <v>59000</v>
      </c>
      <c r="C121" s="72"/>
      <c r="D121" s="90">
        <v>0</v>
      </c>
      <c r="E121" s="59"/>
    </row>
    <row r="122" spans="1:5" ht="16.5" thickBot="1" x14ac:dyDescent="0.3">
      <c r="A122" s="65" t="s">
        <v>120</v>
      </c>
      <c r="B122" s="70">
        <f>SUM(B120:B121)</f>
        <v>357841.44</v>
      </c>
      <c r="C122" s="62"/>
      <c r="D122" s="88">
        <f>SUM(D121:D121)</f>
        <v>0</v>
      </c>
      <c r="E122" s="59"/>
    </row>
    <row r="123" spans="1:5" ht="16.5" thickTop="1" x14ac:dyDescent="0.25">
      <c r="A123" s="62"/>
      <c r="B123" s="71"/>
      <c r="C123" s="62"/>
      <c r="D123" s="89"/>
      <c r="E123" s="59"/>
    </row>
    <row r="124" spans="1:5" ht="15.75" x14ac:dyDescent="0.25">
      <c r="A124" s="62"/>
      <c r="B124" s="71"/>
      <c r="C124" s="91"/>
      <c r="D124" s="92"/>
      <c r="E124" s="59"/>
    </row>
    <row r="125" spans="1:5" ht="15.75" x14ac:dyDescent="0.25">
      <c r="A125" s="132" t="s">
        <v>62</v>
      </c>
      <c r="B125" s="132"/>
      <c r="C125" s="132"/>
      <c r="D125" s="132"/>
      <c r="E125" s="59"/>
    </row>
    <row r="126" spans="1:5" ht="15.75" x14ac:dyDescent="0.25">
      <c r="A126" s="133" t="s">
        <v>168</v>
      </c>
      <c r="B126" s="133"/>
      <c r="C126" s="133"/>
      <c r="D126" s="133"/>
      <c r="E126" s="59"/>
    </row>
    <row r="127" spans="1:5" ht="15.75" x14ac:dyDescent="0.25">
      <c r="A127" s="62"/>
      <c r="B127" s="63"/>
      <c r="C127" s="62"/>
      <c r="D127" s="63"/>
      <c r="E127" s="59"/>
    </row>
    <row r="128" spans="1:5" ht="15.75" x14ac:dyDescent="0.25">
      <c r="A128" s="62" t="s">
        <v>48</v>
      </c>
      <c r="B128" s="68">
        <v>2024</v>
      </c>
      <c r="C128" s="68"/>
      <c r="D128" s="68">
        <v>2023</v>
      </c>
      <c r="E128" s="59"/>
    </row>
    <row r="129" spans="1:5" ht="15.75" x14ac:dyDescent="0.25">
      <c r="A129" s="62" t="s">
        <v>64</v>
      </c>
      <c r="B129" s="79">
        <v>716974.55</v>
      </c>
      <c r="C129" s="82"/>
      <c r="D129" s="79">
        <v>575778.15</v>
      </c>
      <c r="E129" s="59"/>
    </row>
    <row r="130" spans="1:5" ht="15.75" x14ac:dyDescent="0.25">
      <c r="A130" s="62" t="s">
        <v>65</v>
      </c>
      <c r="B130" s="81">
        <v>381733.87</v>
      </c>
      <c r="C130" s="82"/>
      <c r="D130" s="81">
        <v>461673.13</v>
      </c>
      <c r="E130" s="59"/>
    </row>
    <row r="131" spans="1:5" ht="16.5" thickBot="1" x14ac:dyDescent="0.3">
      <c r="A131" s="62" t="s">
        <v>66</v>
      </c>
      <c r="B131" s="83">
        <f>SUM(B129:B130)</f>
        <v>1098708.42</v>
      </c>
      <c r="C131" s="93"/>
      <c r="D131" s="83">
        <f>SUM(D129:D130)</f>
        <v>1037451.28</v>
      </c>
      <c r="E131" s="59"/>
    </row>
    <row r="132" spans="1:5" ht="16.5" thickTop="1" x14ac:dyDescent="0.25">
      <c r="A132" s="62" t="s">
        <v>67</v>
      </c>
      <c r="B132" s="63"/>
      <c r="C132" s="62"/>
      <c r="D132" s="63"/>
      <c r="E132" s="59"/>
    </row>
    <row r="133" spans="1:5" ht="15.75" x14ac:dyDescent="0.25">
      <c r="A133" s="132" t="s">
        <v>68</v>
      </c>
      <c r="B133" s="132"/>
      <c r="C133" s="132"/>
      <c r="D133" s="132"/>
      <c r="E133" s="59"/>
    </row>
    <row r="134" spans="1:5" ht="15.75" x14ac:dyDescent="0.25">
      <c r="A134" s="133" t="s">
        <v>167</v>
      </c>
      <c r="B134" s="133"/>
      <c r="C134" s="133"/>
      <c r="D134" s="133"/>
      <c r="E134" s="59"/>
    </row>
    <row r="135" spans="1:5" ht="15.75" x14ac:dyDescent="0.25">
      <c r="A135" s="65" t="s">
        <v>48</v>
      </c>
      <c r="B135" s="68">
        <v>2024</v>
      </c>
      <c r="C135" s="68"/>
      <c r="D135" s="68">
        <v>2023</v>
      </c>
      <c r="E135" s="59"/>
    </row>
    <row r="136" spans="1:5" ht="15.75" x14ac:dyDescent="0.25">
      <c r="A136" s="62" t="s">
        <v>69</v>
      </c>
      <c r="B136" s="79">
        <v>1612345.09</v>
      </c>
      <c r="C136" s="63"/>
      <c r="D136" s="79">
        <v>1253076.93</v>
      </c>
      <c r="E136" s="59"/>
    </row>
    <row r="137" spans="1:5" ht="15.75" x14ac:dyDescent="0.25">
      <c r="A137" s="62" t="s">
        <v>140</v>
      </c>
      <c r="B137" s="81">
        <v>732668.75</v>
      </c>
      <c r="C137" s="63"/>
      <c r="D137" s="81">
        <v>398406.25</v>
      </c>
      <c r="E137" s="59"/>
    </row>
    <row r="138" spans="1:5" ht="16.5" thickBot="1" x14ac:dyDescent="0.3">
      <c r="A138" s="62" t="s">
        <v>70</v>
      </c>
      <c r="B138" s="70">
        <f>SUM(B136:B137)</f>
        <v>2345013.84</v>
      </c>
      <c r="C138" s="71"/>
      <c r="D138" s="70">
        <f>SUM(D136:D137)</f>
        <v>1651483.18</v>
      </c>
      <c r="E138" s="59"/>
    </row>
    <row r="139" spans="1:5" ht="16.5" thickTop="1" x14ac:dyDescent="0.25">
      <c r="A139" s="62"/>
      <c r="B139" s="63"/>
      <c r="C139" s="62"/>
      <c r="D139" s="63"/>
      <c r="E139" s="59"/>
    </row>
    <row r="140" spans="1:5" ht="15.75" x14ac:dyDescent="0.25">
      <c r="A140" s="132" t="s">
        <v>71</v>
      </c>
      <c r="B140" s="132"/>
      <c r="C140" s="132"/>
      <c r="D140" s="132"/>
      <c r="E140" s="59"/>
    </row>
    <row r="141" spans="1:5" ht="15.75" x14ac:dyDescent="0.25">
      <c r="A141" s="62" t="s">
        <v>166</v>
      </c>
      <c r="B141" s="63"/>
      <c r="C141" s="62"/>
      <c r="D141" s="63"/>
      <c r="E141" s="59"/>
    </row>
    <row r="142" spans="1:5" ht="15.75" x14ac:dyDescent="0.25">
      <c r="A142" s="62"/>
      <c r="B142" s="63"/>
      <c r="C142" s="62"/>
      <c r="D142" s="63"/>
      <c r="E142" s="59"/>
    </row>
    <row r="143" spans="1:5" ht="15.75" x14ac:dyDescent="0.25">
      <c r="A143" s="65" t="s">
        <v>48</v>
      </c>
      <c r="B143" s="68">
        <v>2023</v>
      </c>
      <c r="C143" s="68"/>
      <c r="D143" s="68">
        <v>2022</v>
      </c>
      <c r="E143" s="59"/>
    </row>
    <row r="144" spans="1:5" ht="15.75" x14ac:dyDescent="0.25">
      <c r="A144" s="62" t="s">
        <v>72</v>
      </c>
      <c r="B144" s="63">
        <v>35297293.880000003</v>
      </c>
      <c r="C144" s="63"/>
      <c r="D144" s="63">
        <v>35297293.880000003</v>
      </c>
      <c r="E144" s="59"/>
    </row>
    <row r="145" spans="1:5" ht="15.75" x14ac:dyDescent="0.25">
      <c r="A145" s="62" t="s">
        <v>73</v>
      </c>
      <c r="B145" s="63">
        <v>87017827.489999995</v>
      </c>
      <c r="C145" s="63"/>
      <c r="D145" s="63">
        <v>87017827.489999995</v>
      </c>
      <c r="E145" s="59"/>
    </row>
    <row r="146" spans="1:5" ht="15.75" x14ac:dyDescent="0.25">
      <c r="A146" s="62" t="s">
        <v>74</v>
      </c>
      <c r="B146" s="63">
        <v>21358255.16</v>
      </c>
      <c r="C146" s="63"/>
      <c r="D146" s="63">
        <v>20600109.210000001</v>
      </c>
      <c r="E146" s="59"/>
    </row>
    <row r="147" spans="1:5" ht="15.75" x14ac:dyDescent="0.25">
      <c r="A147" s="62" t="s">
        <v>186</v>
      </c>
      <c r="B147" s="63">
        <v>227283.4</v>
      </c>
      <c r="C147" s="63"/>
      <c r="D147" s="63">
        <v>0</v>
      </c>
      <c r="E147" s="59"/>
    </row>
    <row r="148" spans="1:5" ht="15.75" x14ac:dyDescent="0.25">
      <c r="A148" s="62" t="s">
        <v>75</v>
      </c>
      <c r="B148" s="63">
        <v>4462436.4000000004</v>
      </c>
      <c r="C148" s="63"/>
      <c r="D148" s="63">
        <v>7764883.5</v>
      </c>
      <c r="E148" s="59"/>
    </row>
    <row r="149" spans="1:5" ht="15.75" x14ac:dyDescent="0.25">
      <c r="A149" s="62" t="s">
        <v>76</v>
      </c>
      <c r="B149" s="63">
        <v>33906379.200000003</v>
      </c>
      <c r="C149" s="63"/>
      <c r="D149" s="63">
        <v>13087709.470000001</v>
      </c>
      <c r="E149" s="59"/>
    </row>
    <row r="150" spans="1:5" ht="15.75" x14ac:dyDescent="0.25">
      <c r="A150" s="62" t="s">
        <v>77</v>
      </c>
      <c r="B150" s="63">
        <v>1390190.6</v>
      </c>
      <c r="C150" s="63"/>
      <c r="D150" s="63">
        <v>388571.36</v>
      </c>
      <c r="E150" s="59"/>
    </row>
    <row r="151" spans="1:5" ht="15.75" x14ac:dyDescent="0.25">
      <c r="A151" s="62" t="s">
        <v>78</v>
      </c>
      <c r="B151" s="63">
        <v>4491188.1900000004</v>
      </c>
      <c r="C151" s="63"/>
      <c r="D151" s="63">
        <v>4182679.03</v>
      </c>
      <c r="E151" s="59"/>
    </row>
    <row r="152" spans="1:5" ht="15.75" x14ac:dyDescent="0.25">
      <c r="A152" s="62" t="s">
        <v>187</v>
      </c>
      <c r="B152" s="63">
        <v>266787.71999999997</v>
      </c>
      <c r="C152" s="63"/>
      <c r="D152" s="63">
        <v>0</v>
      </c>
      <c r="E152" s="59"/>
    </row>
    <row r="153" spans="1:5" ht="15.75" x14ac:dyDescent="0.25">
      <c r="A153" s="62" t="s">
        <v>79</v>
      </c>
      <c r="B153" s="63">
        <v>5976660.46</v>
      </c>
      <c r="C153" s="63"/>
      <c r="D153" s="63">
        <v>5417358.46</v>
      </c>
      <c r="E153" s="59"/>
    </row>
    <row r="154" spans="1:5" ht="15.75" x14ac:dyDescent="0.25">
      <c r="A154" s="62" t="s">
        <v>188</v>
      </c>
      <c r="B154" s="63">
        <v>1366280.7</v>
      </c>
      <c r="C154" s="63"/>
      <c r="D154" s="63">
        <v>0</v>
      </c>
      <c r="E154" s="59"/>
    </row>
    <row r="155" spans="1:5" ht="15.75" x14ac:dyDescent="0.25">
      <c r="A155" s="62" t="s">
        <v>189</v>
      </c>
      <c r="B155" s="63">
        <v>1371975.98</v>
      </c>
      <c r="C155" s="63"/>
      <c r="D155" s="63">
        <v>0</v>
      </c>
      <c r="E155" s="59"/>
    </row>
    <row r="156" spans="1:5" ht="15.75" x14ac:dyDescent="0.25">
      <c r="A156" s="62" t="s">
        <v>190</v>
      </c>
      <c r="B156" s="63">
        <v>100872.3</v>
      </c>
      <c r="C156" s="63"/>
      <c r="D156" s="63">
        <v>0</v>
      </c>
      <c r="E156" s="59"/>
    </row>
    <row r="157" spans="1:5" ht="15.75" x14ac:dyDescent="0.25">
      <c r="A157" s="62" t="s">
        <v>191</v>
      </c>
      <c r="B157" s="63">
        <v>8142</v>
      </c>
      <c r="C157" s="63"/>
      <c r="D157" s="63">
        <v>0</v>
      </c>
      <c r="E157" s="59"/>
    </row>
    <row r="158" spans="1:5" ht="15.75" x14ac:dyDescent="0.25">
      <c r="A158" s="62" t="s">
        <v>80</v>
      </c>
      <c r="B158" s="63">
        <v>154576.57999999999</v>
      </c>
      <c r="C158" s="63"/>
      <c r="D158" s="63">
        <v>203726.58</v>
      </c>
      <c r="E158" s="59"/>
    </row>
    <row r="159" spans="1:5" ht="15.75" x14ac:dyDescent="0.25">
      <c r="A159" s="62" t="s">
        <v>81</v>
      </c>
      <c r="B159" s="63">
        <v>509120.28</v>
      </c>
      <c r="C159" s="63"/>
      <c r="D159" s="63">
        <v>613603.94999999995</v>
      </c>
      <c r="E159" s="59"/>
    </row>
    <row r="160" spans="1:5" ht="15.75" x14ac:dyDescent="0.25">
      <c r="A160" s="62" t="s">
        <v>82</v>
      </c>
      <c r="B160" s="63">
        <v>275199.59999999998</v>
      </c>
      <c r="C160" s="63"/>
      <c r="D160" s="63">
        <v>81089.600000000006</v>
      </c>
      <c r="E160" s="59"/>
    </row>
    <row r="161" spans="1:5" ht="15.75" x14ac:dyDescent="0.25">
      <c r="A161" s="62" t="s">
        <v>83</v>
      </c>
      <c r="B161" s="69">
        <v>2618721.61</v>
      </c>
      <c r="C161" s="63"/>
      <c r="D161" s="69">
        <v>2618721.61</v>
      </c>
      <c r="E161" s="59"/>
    </row>
    <row r="162" spans="1:5" ht="15.75" x14ac:dyDescent="0.25">
      <c r="A162" s="62" t="s">
        <v>84</v>
      </c>
      <c r="B162" s="71">
        <f>SUM(B144:B161)</f>
        <v>200799191.55000004</v>
      </c>
      <c r="C162" s="71"/>
      <c r="D162" s="71">
        <f>SUM(D144:D161)</f>
        <v>177273574.14000005</v>
      </c>
      <c r="E162" s="59"/>
    </row>
    <row r="163" spans="1:5" ht="15.75" x14ac:dyDescent="0.25">
      <c r="A163" s="62" t="s">
        <v>85</v>
      </c>
      <c r="B163" s="94">
        <v>-76377836.730000004</v>
      </c>
      <c r="C163" s="63"/>
      <c r="D163" s="94">
        <v>-75192748.909999996</v>
      </c>
      <c r="E163" s="59"/>
    </row>
    <row r="164" spans="1:5" ht="16.5" thickBot="1" x14ac:dyDescent="0.3">
      <c r="A164" s="62" t="s">
        <v>86</v>
      </c>
      <c r="B164" s="70">
        <f>+B162+B163</f>
        <v>124421354.82000004</v>
      </c>
      <c r="C164" s="71"/>
      <c r="D164" s="70">
        <f>SUM(D162:D163)</f>
        <v>102080825.23000005</v>
      </c>
      <c r="E164" s="59"/>
    </row>
    <row r="165" spans="1:5" ht="16.5" thickTop="1" x14ac:dyDescent="0.25">
      <c r="A165" s="62"/>
      <c r="B165" s="63"/>
      <c r="C165" s="62"/>
      <c r="D165" s="63"/>
      <c r="E165" s="59"/>
    </row>
    <row r="166" spans="1:5" ht="15.75" x14ac:dyDescent="0.25">
      <c r="A166" s="132" t="s">
        <v>87</v>
      </c>
      <c r="B166" s="132"/>
      <c r="C166" s="132"/>
      <c r="D166" s="132"/>
      <c r="E166" s="59"/>
    </row>
    <row r="167" spans="1:5" ht="15.75" x14ac:dyDescent="0.25">
      <c r="A167" s="66"/>
      <c r="B167" s="95"/>
      <c r="C167" s="66"/>
      <c r="D167" s="95"/>
      <c r="E167" s="59"/>
    </row>
    <row r="168" spans="1:5" ht="15.75" x14ac:dyDescent="0.25">
      <c r="A168" s="133" t="s">
        <v>165</v>
      </c>
      <c r="B168" s="133"/>
      <c r="C168" s="133"/>
      <c r="D168" s="133"/>
      <c r="E168" s="59"/>
    </row>
    <row r="169" spans="1:5" ht="15.75" x14ac:dyDescent="0.25">
      <c r="A169" s="65" t="s">
        <v>48</v>
      </c>
      <c r="B169" s="68">
        <v>2024</v>
      </c>
      <c r="C169" s="68"/>
      <c r="D169" s="68">
        <v>2023</v>
      </c>
      <c r="E169" s="59"/>
    </row>
    <row r="170" spans="1:5" ht="15.75" x14ac:dyDescent="0.25">
      <c r="A170" s="62" t="s">
        <v>89</v>
      </c>
      <c r="B170" s="63">
        <v>9740252.3000000007</v>
      </c>
      <c r="C170" s="63"/>
      <c r="D170" s="63">
        <v>9740252.3000000007</v>
      </c>
      <c r="E170" s="59"/>
    </row>
    <row r="171" spans="1:5" ht="15.75" x14ac:dyDescent="0.25">
      <c r="A171" s="62" t="s">
        <v>90</v>
      </c>
      <c r="B171" s="69">
        <v>2282708.7400000002</v>
      </c>
      <c r="C171" s="63"/>
      <c r="D171" s="69">
        <v>39233391.789999999</v>
      </c>
      <c r="E171" s="59"/>
    </row>
    <row r="172" spans="1:5" ht="15.75" x14ac:dyDescent="0.25">
      <c r="A172" s="62" t="s">
        <v>91</v>
      </c>
      <c r="B172" s="71">
        <f>SUM(B170:B171)</f>
        <v>12022961.040000001</v>
      </c>
      <c r="C172" s="71"/>
      <c r="D172" s="71">
        <f>SUM(D170:D171)</f>
        <v>48973644.090000004</v>
      </c>
      <c r="E172" s="59"/>
    </row>
    <row r="173" spans="1:5" ht="15.75" x14ac:dyDescent="0.25">
      <c r="A173" s="62" t="s">
        <v>92</v>
      </c>
      <c r="B173" s="94">
        <v>-9740252.3000000007</v>
      </c>
      <c r="C173" s="63"/>
      <c r="D173" s="94">
        <v>-9740252.3000000007</v>
      </c>
      <c r="E173" s="59"/>
    </row>
    <row r="174" spans="1:5" ht="16.5" thickBot="1" x14ac:dyDescent="0.3">
      <c r="A174" s="62" t="s">
        <v>86</v>
      </c>
      <c r="B174" s="70">
        <f>SUM(B172:B173)</f>
        <v>2282708.7400000002</v>
      </c>
      <c r="C174" s="71"/>
      <c r="D174" s="70">
        <f>SUM(D172:D173)</f>
        <v>39233391.790000007</v>
      </c>
      <c r="E174" s="59"/>
    </row>
    <row r="175" spans="1:5" ht="16.5" thickTop="1" x14ac:dyDescent="0.25">
      <c r="A175" s="62"/>
      <c r="B175" s="63"/>
      <c r="C175" s="62"/>
      <c r="D175" s="63"/>
      <c r="E175" s="59"/>
    </row>
    <row r="176" spans="1:5" ht="15.75" x14ac:dyDescent="0.25">
      <c r="A176" s="132" t="s">
        <v>93</v>
      </c>
      <c r="B176" s="132"/>
      <c r="C176" s="132"/>
      <c r="D176" s="132"/>
      <c r="E176" s="59"/>
    </row>
    <row r="177" spans="1:5" ht="15.75" x14ac:dyDescent="0.25">
      <c r="A177" s="133" t="s">
        <v>164</v>
      </c>
      <c r="B177" s="133"/>
      <c r="C177" s="133"/>
      <c r="D177" s="133"/>
      <c r="E177" s="59"/>
    </row>
    <row r="178" spans="1:5" ht="15.75" x14ac:dyDescent="0.25">
      <c r="A178" s="62"/>
      <c r="B178" s="63"/>
      <c r="C178" s="62"/>
      <c r="D178" s="63"/>
      <c r="E178" s="59"/>
    </row>
    <row r="179" spans="1:5" ht="15.75" x14ac:dyDescent="0.25">
      <c r="A179" s="65" t="s">
        <v>48</v>
      </c>
      <c r="B179" s="68">
        <v>2024</v>
      </c>
      <c r="C179" s="68"/>
      <c r="D179" s="68">
        <v>2023</v>
      </c>
      <c r="E179" s="59"/>
    </row>
    <row r="180" spans="1:5" ht="15.75" x14ac:dyDescent="0.25">
      <c r="A180" s="62" t="s">
        <v>94</v>
      </c>
      <c r="B180" s="63">
        <v>20118777.27</v>
      </c>
      <c r="C180" s="63"/>
      <c r="D180" s="63">
        <v>10004814.199999999</v>
      </c>
      <c r="E180" s="59"/>
    </row>
    <row r="181" spans="1:5" ht="15.75" x14ac:dyDescent="0.25">
      <c r="A181" s="62" t="s">
        <v>95</v>
      </c>
      <c r="B181" s="69">
        <v>2567592.9700000002</v>
      </c>
      <c r="C181" s="63"/>
      <c r="D181" s="69">
        <v>2567592.9700000002</v>
      </c>
      <c r="E181" s="59"/>
    </row>
    <row r="182" spans="1:5" ht="16.5" thickBot="1" x14ac:dyDescent="0.3">
      <c r="A182" s="65" t="s">
        <v>96</v>
      </c>
      <c r="B182" s="70">
        <f>SUM(B180:B181)</f>
        <v>22686370.239999998</v>
      </c>
      <c r="C182" s="71"/>
      <c r="D182" s="70">
        <f>SUM(D180:D181)</f>
        <v>12572407.17</v>
      </c>
      <c r="E182" s="59"/>
    </row>
    <row r="183" spans="1:5" ht="16.5" thickTop="1" x14ac:dyDescent="0.25">
      <c r="A183" s="62"/>
      <c r="B183" s="63"/>
      <c r="C183" s="62"/>
      <c r="D183" s="63"/>
      <c r="E183" s="59"/>
    </row>
    <row r="184" spans="1:5" ht="15.75" x14ac:dyDescent="0.25">
      <c r="A184" s="62"/>
      <c r="B184" s="63"/>
      <c r="C184" s="62"/>
      <c r="D184" s="63"/>
      <c r="E184" s="59"/>
    </row>
    <row r="185" spans="1:5" ht="15.75" x14ac:dyDescent="0.25">
      <c r="A185" s="65" t="s">
        <v>97</v>
      </c>
      <c r="B185" s="63"/>
      <c r="C185" s="62"/>
      <c r="D185" s="63"/>
      <c r="E185" s="59"/>
    </row>
    <row r="186" spans="1:5" ht="15.75" x14ac:dyDescent="0.25">
      <c r="A186" s="132" t="s">
        <v>98</v>
      </c>
      <c r="B186" s="132"/>
      <c r="C186" s="132"/>
      <c r="D186" s="132"/>
      <c r="E186" s="59"/>
    </row>
    <row r="187" spans="1:5" ht="15.75" x14ac:dyDescent="0.25">
      <c r="A187" s="133" t="s">
        <v>163</v>
      </c>
      <c r="B187" s="133"/>
      <c r="C187" s="133"/>
      <c r="D187" s="133"/>
      <c r="E187" s="59"/>
    </row>
    <row r="188" spans="1:5" ht="15.75" x14ac:dyDescent="0.25">
      <c r="A188" s="62"/>
      <c r="B188" s="63"/>
      <c r="C188" s="62"/>
      <c r="D188" s="63"/>
      <c r="E188" s="59"/>
    </row>
    <row r="189" spans="1:5" ht="15.75" x14ac:dyDescent="0.25">
      <c r="A189" s="66" t="s">
        <v>48</v>
      </c>
      <c r="B189" s="68">
        <v>2024</v>
      </c>
      <c r="C189" s="68" t="s">
        <v>99</v>
      </c>
      <c r="D189" s="68">
        <v>2023</v>
      </c>
      <c r="E189" s="59"/>
    </row>
    <row r="190" spans="1:5" ht="15.75" x14ac:dyDescent="0.25">
      <c r="A190" s="62" t="s">
        <v>100</v>
      </c>
      <c r="B190" s="63">
        <v>101882.41</v>
      </c>
      <c r="C190" s="63"/>
      <c r="D190" s="63">
        <v>69732.399999999994</v>
      </c>
      <c r="E190" s="59"/>
    </row>
    <row r="191" spans="1:5" ht="15.75" x14ac:dyDescent="0.25">
      <c r="A191" s="62" t="s">
        <v>101</v>
      </c>
      <c r="B191" s="63">
        <v>523616.23</v>
      </c>
      <c r="C191" s="63"/>
      <c r="D191" s="63">
        <v>177618.7</v>
      </c>
      <c r="E191" s="59"/>
    </row>
    <row r="192" spans="1:5" ht="15.75" x14ac:dyDescent="0.25">
      <c r="A192" s="62" t="s">
        <v>102</v>
      </c>
      <c r="B192" s="63">
        <v>4153976.3</v>
      </c>
      <c r="C192" s="63"/>
      <c r="D192" s="63">
        <v>2849514.84</v>
      </c>
      <c r="E192" s="59"/>
    </row>
    <row r="193" spans="1:5" ht="15.75" x14ac:dyDescent="0.25">
      <c r="A193" s="62" t="s">
        <v>103</v>
      </c>
      <c r="B193" s="63">
        <v>29656.14</v>
      </c>
      <c r="C193" s="63"/>
      <c r="D193" s="63">
        <v>56741.81</v>
      </c>
      <c r="E193" s="59"/>
    </row>
    <row r="194" spans="1:5" ht="15.75" x14ac:dyDescent="0.25">
      <c r="A194" s="62" t="s">
        <v>104</v>
      </c>
      <c r="B194" s="69">
        <v>66447.520000000004</v>
      </c>
      <c r="C194" s="63"/>
      <c r="D194" s="69">
        <v>16627.12</v>
      </c>
      <c r="E194" s="59"/>
    </row>
    <row r="195" spans="1:5" ht="16.5" thickBot="1" x14ac:dyDescent="0.3">
      <c r="A195" s="65" t="s">
        <v>105</v>
      </c>
      <c r="B195" s="70">
        <f>SUM(B190:B194)</f>
        <v>4875578.5999999987</v>
      </c>
      <c r="C195" s="71"/>
      <c r="D195" s="70">
        <f>SUM(D190:D194)</f>
        <v>3170234.87</v>
      </c>
      <c r="E195" s="59"/>
    </row>
    <row r="196" spans="1:5" ht="16.5" thickTop="1" x14ac:dyDescent="0.25">
      <c r="A196" s="62"/>
      <c r="B196" s="71"/>
      <c r="C196" s="71"/>
      <c r="D196" s="71"/>
      <c r="E196" s="59"/>
    </row>
    <row r="197" spans="1:5" ht="15.75" x14ac:dyDescent="0.25">
      <c r="A197" s="132" t="s">
        <v>106</v>
      </c>
      <c r="B197" s="132"/>
      <c r="C197" s="132"/>
      <c r="D197" s="132"/>
      <c r="E197" s="59"/>
    </row>
    <row r="198" spans="1:5" ht="15.75" x14ac:dyDescent="0.25">
      <c r="A198" s="133" t="s">
        <v>162</v>
      </c>
      <c r="B198" s="133"/>
      <c r="C198" s="133"/>
      <c r="D198" s="133"/>
      <c r="E198" s="59"/>
    </row>
    <row r="199" spans="1:5" ht="15.75" x14ac:dyDescent="0.25">
      <c r="A199" s="80"/>
      <c r="B199" s="80"/>
      <c r="C199" s="80"/>
      <c r="D199" s="80"/>
      <c r="E199" s="59"/>
    </row>
    <row r="200" spans="1:5" ht="15.75" x14ac:dyDescent="0.25">
      <c r="A200" s="65" t="s">
        <v>48</v>
      </c>
      <c r="B200" s="68">
        <v>2024</v>
      </c>
      <c r="C200" s="68" t="s">
        <v>99</v>
      </c>
      <c r="D200" s="68">
        <v>2023</v>
      </c>
      <c r="E200" s="59"/>
    </row>
    <row r="201" spans="1:5" ht="15.75" x14ac:dyDescent="0.25">
      <c r="A201" s="62" t="s">
        <v>155</v>
      </c>
      <c r="B201" s="96">
        <v>1599485.13</v>
      </c>
      <c r="C201" s="72"/>
      <c r="D201" s="96">
        <v>38000</v>
      </c>
      <c r="E201" s="59"/>
    </row>
    <row r="202" spans="1:5" ht="15.75" x14ac:dyDescent="0.25">
      <c r="A202" s="62" t="s">
        <v>107</v>
      </c>
      <c r="B202" s="96">
        <v>8335363.5599999996</v>
      </c>
      <c r="C202" s="96"/>
      <c r="D202" s="96">
        <v>686077.76</v>
      </c>
      <c r="E202" s="59"/>
    </row>
    <row r="203" spans="1:5" ht="15.75" x14ac:dyDescent="0.25">
      <c r="A203" s="62" t="s">
        <v>146</v>
      </c>
      <c r="B203" s="69">
        <v>11553.88</v>
      </c>
      <c r="C203" s="63"/>
      <c r="D203" s="69">
        <v>12790.08</v>
      </c>
      <c r="E203" s="59"/>
    </row>
    <row r="204" spans="1:5" ht="16.5" thickBot="1" x14ac:dyDescent="0.3">
      <c r="A204" s="65" t="s">
        <v>108</v>
      </c>
      <c r="B204" s="70">
        <f>SUM(B201:B203)</f>
        <v>9946402.5700000003</v>
      </c>
      <c r="C204" s="71"/>
      <c r="D204" s="70">
        <f>SUM(D201:D203)</f>
        <v>736867.83999999997</v>
      </c>
      <c r="E204" s="59"/>
    </row>
    <row r="205" spans="1:5" ht="16.5" thickTop="1" x14ac:dyDescent="0.25">
      <c r="A205" s="62"/>
      <c r="B205" s="63"/>
      <c r="C205" s="62"/>
      <c r="D205" s="63"/>
      <c r="E205" s="59"/>
    </row>
    <row r="206" spans="1:5" ht="15.75" x14ac:dyDescent="0.25">
      <c r="A206" s="132" t="s">
        <v>109</v>
      </c>
      <c r="B206" s="132"/>
      <c r="C206" s="132"/>
      <c r="D206" s="132"/>
      <c r="E206" s="59"/>
    </row>
    <row r="207" spans="1:5" ht="15.75" x14ac:dyDescent="0.25">
      <c r="A207" s="133" t="s">
        <v>161</v>
      </c>
      <c r="B207" s="133"/>
      <c r="C207" s="133"/>
      <c r="D207" s="133"/>
      <c r="E207" s="59"/>
    </row>
    <row r="208" spans="1:5" ht="15.75" x14ac:dyDescent="0.25">
      <c r="A208" s="65" t="s">
        <v>48</v>
      </c>
      <c r="B208" s="68">
        <v>2024</v>
      </c>
      <c r="C208" s="68" t="s">
        <v>99</v>
      </c>
      <c r="D208" s="68">
        <v>2023</v>
      </c>
      <c r="E208" s="59"/>
    </row>
    <row r="209" spans="1:5" ht="15.75" x14ac:dyDescent="0.25">
      <c r="A209" s="62" t="s">
        <v>150</v>
      </c>
      <c r="B209" s="96">
        <v>1509778.41</v>
      </c>
      <c r="C209" s="68"/>
      <c r="D209" s="96">
        <v>1363413.66</v>
      </c>
      <c r="E209" s="59"/>
    </row>
    <row r="210" spans="1:5" ht="15.75" x14ac:dyDescent="0.25">
      <c r="A210" s="62" t="s">
        <v>151</v>
      </c>
      <c r="B210" s="96">
        <v>3019556.82</v>
      </c>
      <c r="C210" s="68"/>
      <c r="D210" s="96">
        <v>2726827.32</v>
      </c>
      <c r="E210" s="59"/>
    </row>
    <row r="211" spans="1:5" ht="15.75" x14ac:dyDescent="0.25">
      <c r="A211" s="62" t="s">
        <v>152</v>
      </c>
      <c r="B211" s="96">
        <v>3019556.82</v>
      </c>
      <c r="C211" s="68"/>
      <c r="D211" s="96">
        <v>1363413.66</v>
      </c>
      <c r="E211" s="59"/>
    </row>
    <row r="212" spans="1:5" ht="15.75" x14ac:dyDescent="0.25">
      <c r="A212" s="62" t="s">
        <v>110</v>
      </c>
      <c r="B212" s="96">
        <v>1200000</v>
      </c>
      <c r="C212" s="68"/>
      <c r="D212" s="96">
        <v>1672714.16</v>
      </c>
      <c r="E212" s="59"/>
    </row>
    <row r="213" spans="1:5" ht="15.75" x14ac:dyDescent="0.25">
      <c r="A213" s="62" t="s">
        <v>111</v>
      </c>
      <c r="B213" s="96">
        <v>638831.5</v>
      </c>
      <c r="C213" s="68"/>
      <c r="D213" s="96">
        <v>715151</v>
      </c>
      <c r="E213" s="59"/>
    </row>
    <row r="214" spans="1:5" ht="16.5" thickBot="1" x14ac:dyDescent="0.3">
      <c r="A214" s="65" t="s">
        <v>112</v>
      </c>
      <c r="B214" s="70">
        <f>SUM(B209:B213)</f>
        <v>9387723.5499999989</v>
      </c>
      <c r="C214" s="71"/>
      <c r="D214" s="70">
        <f>SUM(D209:D213)</f>
        <v>7841519.7999999998</v>
      </c>
      <c r="E214" s="59"/>
    </row>
    <row r="215" spans="1:5" ht="16.5" thickTop="1" x14ac:dyDescent="0.25">
      <c r="A215" s="62"/>
      <c r="B215" s="63"/>
      <c r="C215" s="62"/>
      <c r="D215" s="63"/>
      <c r="E215" s="59"/>
    </row>
    <row r="216" spans="1:5" ht="15.75" x14ac:dyDescent="0.25">
      <c r="A216" s="62"/>
      <c r="B216" s="63"/>
      <c r="C216" s="62"/>
      <c r="D216" s="63"/>
      <c r="E216" s="59"/>
    </row>
    <row r="217" spans="1:5" ht="15.75" x14ac:dyDescent="0.25">
      <c r="A217" s="65" t="s">
        <v>113</v>
      </c>
      <c r="B217" s="63"/>
      <c r="C217" s="62"/>
      <c r="D217" s="63"/>
      <c r="E217" s="59"/>
    </row>
    <row r="218" spans="1:5" ht="15.75" x14ac:dyDescent="0.25">
      <c r="A218" s="65"/>
      <c r="B218" s="63"/>
      <c r="C218" s="62"/>
      <c r="D218" s="63"/>
      <c r="E218" s="59"/>
    </row>
    <row r="219" spans="1:5" ht="15.75" x14ac:dyDescent="0.25">
      <c r="A219" s="132" t="s">
        <v>114</v>
      </c>
      <c r="B219" s="132"/>
      <c r="C219" s="132"/>
      <c r="D219" s="132"/>
      <c r="E219" s="59"/>
    </row>
    <row r="220" spans="1:5" ht="15.75" x14ac:dyDescent="0.25">
      <c r="A220" s="66"/>
      <c r="B220" s="95"/>
      <c r="C220" s="66"/>
      <c r="D220" s="95"/>
      <c r="E220" s="59"/>
    </row>
    <row r="221" spans="1:5" ht="15.75" x14ac:dyDescent="0.25">
      <c r="A221" s="133" t="s">
        <v>160</v>
      </c>
      <c r="B221" s="133"/>
      <c r="C221" s="133"/>
      <c r="D221" s="133"/>
      <c r="E221" s="59"/>
    </row>
    <row r="222" spans="1:5" ht="15.75" x14ac:dyDescent="0.25">
      <c r="A222" s="80"/>
      <c r="B222" s="80"/>
      <c r="C222" s="80"/>
      <c r="D222" s="80"/>
      <c r="E222" s="59"/>
    </row>
    <row r="223" spans="1:5" ht="15.75" x14ac:dyDescent="0.25">
      <c r="A223" s="65" t="s">
        <v>113</v>
      </c>
      <c r="B223" s="63"/>
      <c r="C223" s="62"/>
      <c r="D223" s="63"/>
      <c r="E223" s="59"/>
    </row>
    <row r="224" spans="1:5" ht="15.75" x14ac:dyDescent="0.25">
      <c r="A224" s="65" t="s">
        <v>115</v>
      </c>
      <c r="B224" s="68">
        <v>2024</v>
      </c>
      <c r="C224" s="68"/>
      <c r="D224" s="68">
        <v>2023</v>
      </c>
      <c r="E224" s="59"/>
    </row>
    <row r="225" spans="1:5" ht="15.75" x14ac:dyDescent="0.25">
      <c r="A225" s="62" t="s">
        <v>35</v>
      </c>
      <c r="B225" s="63">
        <v>9450837.6500000004</v>
      </c>
      <c r="C225" s="63"/>
      <c r="D225" s="63">
        <v>9450837.6500000004</v>
      </c>
      <c r="E225" s="59"/>
    </row>
    <row r="226" spans="1:5" ht="15.75" x14ac:dyDescent="0.25">
      <c r="A226" s="62" t="s">
        <v>37</v>
      </c>
      <c r="B226" s="63">
        <v>9863846.8100000005</v>
      </c>
      <c r="C226" s="63"/>
      <c r="D226" s="63">
        <v>12558248.789999999</v>
      </c>
      <c r="E226" s="59"/>
    </row>
    <row r="227" spans="1:5" ht="15.75" x14ac:dyDescent="0.25">
      <c r="A227" s="62" t="s">
        <v>116</v>
      </c>
      <c r="B227" s="69">
        <v>194992463.44</v>
      </c>
      <c r="C227" s="63"/>
      <c r="D227" s="69">
        <v>230711872.28999999</v>
      </c>
      <c r="E227" s="59"/>
    </row>
    <row r="228" spans="1:5" ht="16.5" thickBot="1" x14ac:dyDescent="0.3">
      <c r="A228" s="65" t="s">
        <v>117</v>
      </c>
      <c r="B228" s="70">
        <f>SUM(B225:B227)</f>
        <v>214307147.90000001</v>
      </c>
      <c r="C228" s="71"/>
      <c r="D228" s="70">
        <f>SUM(D225:D227)</f>
        <v>252720958.72999999</v>
      </c>
      <c r="E228" s="59"/>
    </row>
    <row r="229" spans="1:5" ht="16.5" thickTop="1" x14ac:dyDescent="0.25">
      <c r="A229" s="97"/>
      <c r="B229" s="98"/>
      <c r="C229" s="97"/>
      <c r="D229" s="98"/>
      <c r="E229" s="59"/>
    </row>
    <row r="230" spans="1:5" ht="15" x14ac:dyDescent="0.25">
      <c r="A230" s="59"/>
      <c r="B230" s="59"/>
      <c r="C230" s="59"/>
      <c r="D230" s="59"/>
      <c r="E230" s="59"/>
    </row>
  </sheetData>
  <mergeCells count="31">
    <mergeCell ref="A219:D219"/>
    <mergeCell ref="A221:D221"/>
    <mergeCell ref="A59:D59"/>
    <mergeCell ref="A65:D65"/>
    <mergeCell ref="A77:D77"/>
    <mergeCell ref="A83:D83"/>
    <mergeCell ref="A86:D86"/>
    <mergeCell ref="A94:D94"/>
    <mergeCell ref="A97:D97"/>
    <mergeCell ref="A109:D110"/>
    <mergeCell ref="A126:D126"/>
    <mergeCell ref="A134:D134"/>
    <mergeCell ref="A140:D140"/>
    <mergeCell ref="A166:D166"/>
    <mergeCell ref="A206:D206"/>
    <mergeCell ref="A187:D187"/>
    <mergeCell ref="A207:D207"/>
    <mergeCell ref="A177:D177"/>
    <mergeCell ref="A125:D125"/>
    <mergeCell ref="A133:D133"/>
    <mergeCell ref="A186:D186"/>
    <mergeCell ref="A197:D197"/>
    <mergeCell ref="D55:E55"/>
    <mergeCell ref="A1:D1"/>
    <mergeCell ref="A176:D176"/>
    <mergeCell ref="A168:D168"/>
    <mergeCell ref="A198:D198"/>
    <mergeCell ref="A61:D61"/>
    <mergeCell ref="A93:D93"/>
    <mergeCell ref="A64:D64"/>
    <mergeCell ref="A116:D117"/>
  </mergeCells>
  <phoneticPr fontId="0" type="noConversion"/>
  <pageMargins left="0.31" right="0.26" top="0.39" bottom="0.51181102362204722" header="0.15748031496062992" footer="0"/>
  <pageSetup scale="75" orientation="portrait" r:id="rId1"/>
  <headerFooter alignWithMargins="0"/>
  <rowBreaks count="3" manualBreakCount="3">
    <brk id="58" max="3" man="1"/>
    <brk id="107" max="3" man="1"/>
    <brk id="165" max="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55"/>
  <sheetViews>
    <sheetView workbookViewId="0">
      <selection sqref="A1:D155"/>
    </sheetView>
  </sheetViews>
  <sheetFormatPr baseColWidth="10" defaultRowHeight="15.75" x14ac:dyDescent="0.25"/>
  <cols>
    <col min="1" max="1" width="57" style="21" customWidth="1"/>
    <col min="2" max="2" width="23.28515625" style="36" customWidth="1"/>
    <col min="3" max="3" width="9.140625" style="21" customWidth="1"/>
    <col min="4" max="4" width="23.28515625" style="36" customWidth="1"/>
    <col min="5" max="5" width="18.85546875" style="21" customWidth="1"/>
    <col min="6" max="7" width="11.42578125" style="21"/>
    <col min="8" max="9" width="11.5703125" style="21" bestFit="1" customWidth="1"/>
    <col min="10" max="10" width="11.42578125" style="21"/>
    <col min="11" max="11" width="11.5703125" style="21" bestFit="1" customWidth="1"/>
    <col min="12" max="16384" width="11.42578125" style="21"/>
  </cols>
  <sheetData>
    <row r="1" spans="1:16" s="16" customFormat="1" ht="66" customHeight="1" thickBot="1" x14ac:dyDescent="0.3">
      <c r="A1" s="144" t="s">
        <v>154</v>
      </c>
      <c r="B1" s="145"/>
      <c r="C1" s="145"/>
      <c r="D1" s="146"/>
      <c r="E1" s="14"/>
      <c r="F1" s="14"/>
      <c r="G1" s="15"/>
      <c r="H1" s="15"/>
      <c r="I1" s="15"/>
      <c r="M1" s="17"/>
      <c r="P1" s="18"/>
    </row>
    <row r="2" spans="1:16" x14ac:dyDescent="0.25">
      <c r="A2" s="19"/>
      <c r="B2" s="20"/>
      <c r="C2" s="19"/>
      <c r="D2" s="20"/>
    </row>
    <row r="3" spans="1:16" x14ac:dyDescent="0.25">
      <c r="A3" s="22" t="s">
        <v>46</v>
      </c>
      <c r="B3" s="20"/>
      <c r="C3" s="19"/>
      <c r="D3" s="20"/>
    </row>
    <row r="4" spans="1:16" x14ac:dyDescent="0.25">
      <c r="A4" s="22" t="s">
        <v>1</v>
      </c>
      <c r="B4" s="20"/>
      <c r="C4" s="19"/>
      <c r="D4" s="20"/>
    </row>
    <row r="5" spans="1:16" x14ac:dyDescent="0.25">
      <c r="A5" s="19"/>
      <c r="B5" s="20"/>
      <c r="C5" s="19"/>
      <c r="D5" s="20"/>
    </row>
    <row r="6" spans="1:16" x14ac:dyDescent="0.25">
      <c r="A6" s="140" t="s">
        <v>47</v>
      </c>
      <c r="B6" s="140"/>
      <c r="C6" s="140"/>
      <c r="D6" s="140"/>
    </row>
    <row r="7" spans="1:16" ht="31.5" customHeight="1" x14ac:dyDescent="0.25">
      <c r="A7" s="142" t="s">
        <v>121</v>
      </c>
      <c r="B7" s="142"/>
      <c r="C7" s="142"/>
      <c r="D7" s="142"/>
    </row>
    <row r="8" spans="1:16" x14ac:dyDescent="0.25">
      <c r="A8" s="22" t="s">
        <v>48</v>
      </c>
      <c r="B8" s="23">
        <v>2023</v>
      </c>
      <c r="C8" s="23"/>
      <c r="D8" s="23">
        <v>2022</v>
      </c>
    </row>
    <row r="9" spans="1:16" x14ac:dyDescent="0.25">
      <c r="A9" s="19" t="s">
        <v>49</v>
      </c>
      <c r="B9" s="20">
        <v>50000</v>
      </c>
      <c r="C9" s="20"/>
      <c r="D9" s="20">
        <v>50000</v>
      </c>
    </row>
    <row r="10" spans="1:16" x14ac:dyDescent="0.25">
      <c r="A10" s="19" t="s">
        <v>50</v>
      </c>
      <c r="B10" s="20">
        <v>12407364.039999999</v>
      </c>
      <c r="C10" s="20"/>
      <c r="D10" s="20">
        <v>1901000.93</v>
      </c>
    </row>
    <row r="11" spans="1:16" x14ac:dyDescent="0.25">
      <c r="A11" s="19" t="s">
        <v>51</v>
      </c>
      <c r="B11" s="20">
        <v>2125495.29</v>
      </c>
      <c r="C11" s="20"/>
      <c r="D11" s="20">
        <v>750579.59</v>
      </c>
    </row>
    <row r="12" spans="1:16" x14ac:dyDescent="0.25">
      <c r="A12" s="19" t="s">
        <v>52</v>
      </c>
      <c r="B12" s="20">
        <v>22224.99</v>
      </c>
      <c r="C12" s="20"/>
      <c r="D12" s="20">
        <v>164581.53</v>
      </c>
    </row>
    <row r="13" spans="1:16" x14ac:dyDescent="0.25">
      <c r="A13" s="19" t="s">
        <v>53</v>
      </c>
      <c r="B13" s="24">
        <v>715151</v>
      </c>
      <c r="C13" s="20"/>
      <c r="D13" s="24">
        <v>698331</v>
      </c>
    </row>
    <row r="14" spans="1:16" ht="16.5" thickBot="1" x14ac:dyDescent="0.3">
      <c r="A14" s="19" t="s">
        <v>54</v>
      </c>
      <c r="B14" s="51">
        <f>SUM(B9:B13)</f>
        <v>15320235.319999998</v>
      </c>
      <c r="C14" s="25"/>
      <c r="D14" s="51">
        <f>SUM(D9:D13)</f>
        <v>3564493.05</v>
      </c>
    </row>
    <row r="15" spans="1:16" ht="16.5" thickTop="1" x14ac:dyDescent="0.25">
      <c r="A15" s="19"/>
      <c r="B15" s="20"/>
      <c r="C15" s="19"/>
      <c r="D15" s="20"/>
    </row>
    <row r="16" spans="1:16" x14ac:dyDescent="0.25">
      <c r="A16" s="19"/>
      <c r="B16" s="20"/>
      <c r="C16" s="19"/>
      <c r="D16" s="20"/>
    </row>
    <row r="17" spans="1:6" x14ac:dyDescent="0.25">
      <c r="A17" s="22" t="s">
        <v>55</v>
      </c>
      <c r="B17" s="20"/>
      <c r="C17" s="19"/>
      <c r="D17" s="20"/>
    </row>
    <row r="18" spans="1:6" ht="38.25" customHeight="1" x14ac:dyDescent="0.25">
      <c r="A18" s="142" t="s">
        <v>122</v>
      </c>
      <c r="B18" s="142"/>
      <c r="C18" s="142"/>
      <c r="D18" s="142"/>
      <c r="E18" s="26"/>
      <c r="F18" s="26"/>
    </row>
    <row r="19" spans="1:6" x14ac:dyDescent="0.25">
      <c r="A19" s="19"/>
      <c r="B19" s="20"/>
      <c r="C19" s="19"/>
      <c r="D19" s="20"/>
    </row>
    <row r="20" spans="1:6" x14ac:dyDescent="0.25">
      <c r="A20" s="22" t="s">
        <v>48</v>
      </c>
      <c r="B20" s="49">
        <v>2023</v>
      </c>
      <c r="C20" s="32"/>
      <c r="D20" s="49">
        <v>2022</v>
      </c>
    </row>
    <row r="21" spans="1:6" x14ac:dyDescent="0.25">
      <c r="A21" s="19" t="s">
        <v>56</v>
      </c>
      <c r="B21" s="27" t="s">
        <v>123</v>
      </c>
      <c r="C21" s="28"/>
      <c r="D21" s="48" t="s">
        <v>126</v>
      </c>
      <c r="F21" s="29"/>
    </row>
    <row r="22" spans="1:6" ht="16.5" thickBot="1" x14ac:dyDescent="0.3">
      <c r="A22" s="19"/>
      <c r="B22" s="54" t="s">
        <v>124</v>
      </c>
      <c r="C22" s="30"/>
      <c r="D22" s="55" t="s">
        <v>125</v>
      </c>
      <c r="F22" s="29"/>
    </row>
    <row r="23" spans="1:6" ht="16.5" thickTop="1" x14ac:dyDescent="0.25">
      <c r="A23" s="19"/>
      <c r="B23" s="31"/>
      <c r="C23" s="28"/>
      <c r="D23" s="31"/>
      <c r="E23" s="29"/>
      <c r="F23" s="29"/>
    </row>
    <row r="24" spans="1:6" ht="31.5" customHeight="1" x14ac:dyDescent="0.25">
      <c r="A24" s="142" t="s">
        <v>127</v>
      </c>
      <c r="B24" s="142"/>
      <c r="C24" s="142"/>
      <c r="D24" s="142"/>
    </row>
    <row r="25" spans="1:6" x14ac:dyDescent="0.25">
      <c r="A25" s="19"/>
      <c r="B25" s="20"/>
      <c r="C25" s="19"/>
      <c r="D25" s="20"/>
    </row>
    <row r="26" spans="1:6" x14ac:dyDescent="0.25">
      <c r="A26" s="22" t="s">
        <v>57</v>
      </c>
      <c r="B26" s="20"/>
      <c r="C26" s="19"/>
      <c r="D26" s="20"/>
    </row>
    <row r="27" spans="1:6" x14ac:dyDescent="0.25">
      <c r="A27" s="141" t="s">
        <v>128</v>
      </c>
      <c r="B27" s="141"/>
      <c r="C27" s="141"/>
      <c r="D27" s="141"/>
    </row>
    <row r="28" spans="1:6" x14ac:dyDescent="0.25">
      <c r="A28" s="19"/>
      <c r="B28" s="20"/>
      <c r="C28" s="19"/>
      <c r="D28" s="20"/>
    </row>
    <row r="29" spans="1:6" x14ac:dyDescent="0.25">
      <c r="A29" s="22" t="s">
        <v>48</v>
      </c>
      <c r="B29" s="49">
        <v>2023</v>
      </c>
      <c r="C29" s="32"/>
      <c r="D29" s="49">
        <v>2022</v>
      </c>
    </row>
    <row r="30" spans="1:6" x14ac:dyDescent="0.25">
      <c r="A30" s="19" t="s">
        <v>58</v>
      </c>
      <c r="B30" s="33">
        <v>83256611.280000001</v>
      </c>
      <c r="C30" s="34"/>
      <c r="D30" s="33">
        <v>59454148.950000003</v>
      </c>
    </row>
    <row r="31" spans="1:6" ht="16.5" thickBot="1" x14ac:dyDescent="0.3">
      <c r="A31" s="19" t="s">
        <v>59</v>
      </c>
      <c r="B31" s="52">
        <f>+B30</f>
        <v>83256611.280000001</v>
      </c>
      <c r="C31" s="34"/>
      <c r="D31" s="52">
        <f>+D30</f>
        <v>59454148.950000003</v>
      </c>
    </row>
    <row r="32" spans="1:6" ht="16.5" thickTop="1" x14ac:dyDescent="0.25">
      <c r="A32" s="19"/>
      <c r="B32" s="20"/>
      <c r="C32" s="19"/>
      <c r="D32" s="20"/>
    </row>
    <row r="33" spans="1:8" ht="15.75" customHeight="1" x14ac:dyDescent="0.25">
      <c r="A33" s="140" t="s">
        <v>60</v>
      </c>
      <c r="B33" s="140"/>
      <c r="C33" s="140"/>
      <c r="D33" s="140"/>
    </row>
    <row r="34" spans="1:8" ht="34.5" customHeight="1" x14ac:dyDescent="0.25">
      <c r="A34" s="142" t="s">
        <v>129</v>
      </c>
      <c r="B34" s="142"/>
      <c r="C34" s="142"/>
      <c r="D34" s="142"/>
    </row>
    <row r="35" spans="1:8" x14ac:dyDescent="0.25">
      <c r="A35" s="19"/>
      <c r="B35" s="20"/>
      <c r="C35" s="19"/>
      <c r="D35" s="20"/>
    </row>
    <row r="36" spans="1:8" x14ac:dyDescent="0.25">
      <c r="A36" s="22" t="s">
        <v>130</v>
      </c>
      <c r="B36" s="20"/>
      <c r="C36" s="19"/>
      <c r="D36" s="20"/>
    </row>
    <row r="37" spans="1:8" ht="30.75" customHeight="1" x14ac:dyDescent="0.25">
      <c r="A37" s="142" t="s">
        <v>156</v>
      </c>
      <c r="B37" s="141"/>
      <c r="C37" s="141"/>
      <c r="D37" s="141"/>
    </row>
    <row r="38" spans="1:8" x14ac:dyDescent="0.25">
      <c r="A38" s="35"/>
      <c r="B38" s="37"/>
      <c r="C38" s="38"/>
      <c r="D38" s="37"/>
    </row>
    <row r="39" spans="1:8" x14ac:dyDescent="0.25">
      <c r="A39" s="56" t="s">
        <v>48</v>
      </c>
      <c r="B39" s="23">
        <v>2023</v>
      </c>
      <c r="C39" s="32"/>
      <c r="D39" s="23">
        <v>2022</v>
      </c>
      <c r="E39"/>
      <c r="F39"/>
      <c r="G39" s="56"/>
      <c r="H39" s="56"/>
    </row>
    <row r="40" spans="1:8" x14ac:dyDescent="0.25">
      <c r="A40" s="19" t="s">
        <v>132</v>
      </c>
      <c r="B40" s="20">
        <v>6005.82</v>
      </c>
      <c r="C40" s="20"/>
      <c r="D40" s="20">
        <v>0</v>
      </c>
      <c r="E40"/>
      <c r="F40"/>
      <c r="G40"/>
      <c r="H40"/>
    </row>
    <row r="41" spans="1:8" x14ac:dyDescent="0.25">
      <c r="A41" s="19" t="s">
        <v>133</v>
      </c>
      <c r="B41" s="20">
        <v>426183.52</v>
      </c>
      <c r="C41" s="20"/>
      <c r="D41" s="20">
        <v>0</v>
      </c>
      <c r="E41"/>
      <c r="F41"/>
      <c r="G41"/>
      <c r="H41"/>
    </row>
    <row r="42" spans="1:8" x14ac:dyDescent="0.25">
      <c r="A42" s="19" t="s">
        <v>134</v>
      </c>
      <c r="B42" s="20">
        <v>323710.59000000003</v>
      </c>
      <c r="C42" s="20"/>
      <c r="D42" s="20">
        <v>0</v>
      </c>
      <c r="E42"/>
      <c r="F42"/>
      <c r="G42"/>
      <c r="H42"/>
    </row>
    <row r="43" spans="1:8" x14ac:dyDescent="0.25">
      <c r="A43" s="19" t="s">
        <v>135</v>
      </c>
      <c r="B43" s="20">
        <v>397228.25</v>
      </c>
      <c r="C43" s="20"/>
      <c r="D43" s="20">
        <v>0</v>
      </c>
      <c r="E43"/>
      <c r="F43"/>
      <c r="G43"/>
      <c r="H43"/>
    </row>
    <row r="44" spans="1:8" x14ac:dyDescent="0.25">
      <c r="A44" s="19" t="s">
        <v>136</v>
      </c>
      <c r="B44" s="20">
        <v>109657.17</v>
      </c>
      <c r="C44" s="20"/>
      <c r="D44" s="20">
        <v>0</v>
      </c>
      <c r="E44"/>
      <c r="F44"/>
      <c r="G44"/>
      <c r="H44"/>
    </row>
    <row r="45" spans="1:8" x14ac:dyDescent="0.25">
      <c r="A45" s="19" t="s">
        <v>61</v>
      </c>
      <c r="B45" s="20">
        <v>0</v>
      </c>
      <c r="C45" s="20"/>
      <c r="D45" s="20">
        <v>2992.84</v>
      </c>
      <c r="E45"/>
      <c r="F45"/>
      <c r="G45"/>
      <c r="H45"/>
    </row>
    <row r="46" spans="1:8" ht="16.5" thickBot="1" x14ac:dyDescent="0.3">
      <c r="A46" s="57" t="s">
        <v>137</v>
      </c>
      <c r="B46" s="51">
        <v>1262785.3500000001</v>
      </c>
      <c r="C46" s="58"/>
      <c r="D46" s="53">
        <v>2992.84</v>
      </c>
      <c r="E46"/>
      <c r="F46"/>
      <c r="G46"/>
      <c r="H46"/>
    </row>
    <row r="47" spans="1:8" ht="16.5" thickTop="1" x14ac:dyDescent="0.25">
      <c r="A47" s="19"/>
      <c r="B47" s="25"/>
      <c r="C47" s="19"/>
      <c r="D47" s="41"/>
    </row>
    <row r="48" spans="1:8" x14ac:dyDescent="0.25">
      <c r="A48" s="22" t="s">
        <v>131</v>
      </c>
      <c r="B48" s="20"/>
      <c r="C48" s="19"/>
      <c r="D48" s="20"/>
    </row>
    <row r="49" spans="1:9" x14ac:dyDescent="0.25">
      <c r="A49" s="143" t="s">
        <v>138</v>
      </c>
      <c r="B49" s="143"/>
      <c r="C49" s="143"/>
      <c r="D49" s="143"/>
    </row>
    <row r="50" spans="1:9" x14ac:dyDescent="0.25">
      <c r="A50" s="143"/>
      <c r="B50" s="143"/>
      <c r="C50" s="143"/>
      <c r="D50" s="143"/>
    </row>
    <row r="51" spans="1:9" x14ac:dyDescent="0.25">
      <c r="A51" s="22" t="s">
        <v>48</v>
      </c>
      <c r="B51" s="23">
        <v>2023</v>
      </c>
      <c r="C51" s="23"/>
      <c r="D51" s="23">
        <v>2022</v>
      </c>
    </row>
    <row r="52" spans="1:9" x14ac:dyDescent="0.25">
      <c r="A52" s="19" t="s">
        <v>119</v>
      </c>
      <c r="B52" s="50">
        <v>6769987.2199999997</v>
      </c>
      <c r="C52" s="32"/>
      <c r="D52" s="40">
        <v>0</v>
      </c>
    </row>
    <row r="53" spans="1:9" ht="16.5" thickBot="1" x14ac:dyDescent="0.3">
      <c r="A53" s="19" t="s">
        <v>120</v>
      </c>
      <c r="B53" s="51">
        <f>SUM(B52:B52)</f>
        <v>6769987.2199999997</v>
      </c>
      <c r="C53" s="19"/>
      <c r="D53" s="53">
        <f>SUM(D52:D52)</f>
        <v>0</v>
      </c>
    </row>
    <row r="54" spans="1:9" ht="16.5" thickTop="1" x14ac:dyDescent="0.25">
      <c r="A54" s="19"/>
      <c r="B54" s="25"/>
      <c r="C54" s="19"/>
      <c r="D54" s="41"/>
    </row>
    <row r="55" spans="1:9" x14ac:dyDescent="0.25">
      <c r="A55" s="19"/>
      <c r="B55" s="25"/>
      <c r="C55" s="42"/>
      <c r="D55" s="43"/>
      <c r="E55"/>
      <c r="F55"/>
      <c r="G55"/>
      <c r="H55"/>
      <c r="I55"/>
    </row>
    <row r="56" spans="1:9" x14ac:dyDescent="0.25">
      <c r="A56" s="140" t="s">
        <v>62</v>
      </c>
      <c r="B56" s="140"/>
      <c r="C56" s="140"/>
      <c r="D56" s="140"/>
    </row>
    <row r="57" spans="1:9" x14ac:dyDescent="0.25">
      <c r="A57" s="141" t="s">
        <v>139</v>
      </c>
      <c r="B57" s="141"/>
      <c r="C57" s="141"/>
      <c r="D57" s="141"/>
    </row>
    <row r="58" spans="1:9" x14ac:dyDescent="0.25">
      <c r="A58" s="19"/>
      <c r="B58" s="20"/>
      <c r="C58" s="19"/>
      <c r="D58" s="20"/>
    </row>
    <row r="59" spans="1:9" x14ac:dyDescent="0.25">
      <c r="A59" s="19" t="s">
        <v>48</v>
      </c>
      <c r="B59" s="23">
        <v>2023</v>
      </c>
      <c r="C59" s="23"/>
      <c r="D59" s="23">
        <v>2022</v>
      </c>
      <c r="I59" s="21" t="s">
        <v>63</v>
      </c>
    </row>
    <row r="60" spans="1:9" x14ac:dyDescent="0.25">
      <c r="A60" s="19" t="s">
        <v>64</v>
      </c>
      <c r="B60" s="31">
        <v>575778.15</v>
      </c>
      <c r="C60" s="34"/>
      <c r="D60" s="31">
        <v>360564.98</v>
      </c>
    </row>
    <row r="61" spans="1:9" x14ac:dyDescent="0.25">
      <c r="A61" s="19" t="s">
        <v>65</v>
      </c>
      <c r="B61" s="33">
        <v>461673.13</v>
      </c>
      <c r="C61" s="34"/>
      <c r="D61" s="33">
        <v>327806.21000000002</v>
      </c>
    </row>
    <row r="62" spans="1:9" ht="16.5" thickBot="1" x14ac:dyDescent="0.3">
      <c r="A62" s="19" t="s">
        <v>66</v>
      </c>
      <c r="B62" s="52">
        <f>SUM(B60:B61)</f>
        <v>1037451.28</v>
      </c>
      <c r="C62" s="44"/>
      <c r="D62" s="52">
        <f>SUM(D60:D61)</f>
        <v>688371.19</v>
      </c>
    </row>
    <row r="63" spans="1:9" ht="16.5" thickTop="1" x14ac:dyDescent="0.25">
      <c r="A63" s="19" t="s">
        <v>67</v>
      </c>
      <c r="B63" s="20"/>
      <c r="C63" s="19"/>
      <c r="D63" s="20"/>
    </row>
    <row r="64" spans="1:9" x14ac:dyDescent="0.25">
      <c r="A64" s="140" t="s">
        <v>68</v>
      </c>
      <c r="B64" s="140"/>
      <c r="C64" s="140"/>
      <c r="D64" s="140"/>
    </row>
    <row r="65" spans="1:4" x14ac:dyDescent="0.25">
      <c r="A65" s="141" t="s">
        <v>141</v>
      </c>
      <c r="B65" s="141"/>
      <c r="C65" s="141"/>
      <c r="D65" s="141"/>
    </row>
    <row r="66" spans="1:4" x14ac:dyDescent="0.25">
      <c r="A66" s="22" t="s">
        <v>48</v>
      </c>
      <c r="B66" s="23">
        <v>2023</v>
      </c>
      <c r="C66" s="23"/>
      <c r="D66" s="23">
        <v>2022</v>
      </c>
    </row>
    <row r="67" spans="1:4" x14ac:dyDescent="0.25">
      <c r="A67" s="19" t="s">
        <v>69</v>
      </c>
      <c r="B67" s="31">
        <v>1253076.93</v>
      </c>
      <c r="C67" s="20"/>
      <c r="D67" s="31">
        <v>1763082.02</v>
      </c>
    </row>
    <row r="68" spans="1:4" x14ac:dyDescent="0.25">
      <c r="A68" s="19" t="s">
        <v>140</v>
      </c>
      <c r="B68" s="33">
        <v>398406.25</v>
      </c>
      <c r="C68" s="20"/>
      <c r="D68" s="33">
        <v>401156.25</v>
      </c>
    </row>
    <row r="69" spans="1:4" ht="16.5" thickBot="1" x14ac:dyDescent="0.3">
      <c r="A69" s="19" t="s">
        <v>70</v>
      </c>
      <c r="B69" s="51">
        <f>SUM(B67:B68)</f>
        <v>1651483.18</v>
      </c>
      <c r="C69" s="25"/>
      <c r="D69" s="51">
        <f>SUM(D67:D68)</f>
        <v>2164238.27</v>
      </c>
    </row>
    <row r="70" spans="1:4" ht="16.5" thickTop="1" x14ac:dyDescent="0.25">
      <c r="A70" s="19"/>
      <c r="B70" s="20"/>
      <c r="C70" s="19"/>
      <c r="D70" s="20"/>
    </row>
    <row r="71" spans="1:4" x14ac:dyDescent="0.25">
      <c r="A71" s="140" t="s">
        <v>71</v>
      </c>
      <c r="B71" s="140"/>
      <c r="C71" s="140"/>
      <c r="D71" s="140"/>
    </row>
    <row r="72" spans="1:4" x14ac:dyDescent="0.25">
      <c r="A72" s="19" t="s">
        <v>142</v>
      </c>
      <c r="B72" s="20"/>
      <c r="C72" s="19"/>
      <c r="D72" s="20"/>
    </row>
    <row r="73" spans="1:4" x14ac:dyDescent="0.25">
      <c r="A73" s="19"/>
      <c r="B73" s="20"/>
      <c r="C73" s="19"/>
      <c r="D73" s="20"/>
    </row>
    <row r="74" spans="1:4" x14ac:dyDescent="0.25">
      <c r="A74" s="22" t="s">
        <v>48</v>
      </c>
      <c r="B74" s="23">
        <v>2023</v>
      </c>
      <c r="C74" s="23"/>
      <c r="D74" s="23">
        <v>2022</v>
      </c>
    </row>
    <row r="75" spans="1:4" x14ac:dyDescent="0.25">
      <c r="A75" s="19" t="s">
        <v>72</v>
      </c>
      <c r="B75" s="20">
        <v>35297293.880000003</v>
      </c>
      <c r="C75" s="20"/>
      <c r="D75" s="20">
        <v>35297293.880000003</v>
      </c>
    </row>
    <row r="76" spans="1:4" x14ac:dyDescent="0.25">
      <c r="A76" s="19" t="s">
        <v>73</v>
      </c>
      <c r="B76" s="20">
        <v>87017827.489999995</v>
      </c>
      <c r="C76" s="20"/>
      <c r="D76" s="20">
        <v>87017827.489999995</v>
      </c>
    </row>
    <row r="77" spans="1:4" x14ac:dyDescent="0.25">
      <c r="A77" s="19" t="s">
        <v>74</v>
      </c>
      <c r="B77" s="20">
        <v>20600109.210000001</v>
      </c>
      <c r="C77" s="20"/>
      <c r="D77" s="20">
        <v>20332666.23</v>
      </c>
    </row>
    <row r="78" spans="1:4" x14ac:dyDescent="0.25">
      <c r="A78" s="19" t="s">
        <v>75</v>
      </c>
      <c r="B78" s="20">
        <v>7764883.5</v>
      </c>
      <c r="C78" s="20"/>
      <c r="D78" s="20">
        <v>7764883.5</v>
      </c>
    </row>
    <row r="79" spans="1:4" x14ac:dyDescent="0.25">
      <c r="A79" s="19" t="s">
        <v>76</v>
      </c>
      <c r="B79" s="20">
        <v>13087709.470000001</v>
      </c>
      <c r="C79" s="20"/>
      <c r="D79" s="20">
        <v>12741241.890000001</v>
      </c>
    </row>
    <row r="80" spans="1:4" x14ac:dyDescent="0.25">
      <c r="A80" s="19" t="s">
        <v>77</v>
      </c>
      <c r="B80" s="20">
        <v>388571.36</v>
      </c>
      <c r="C80" s="20"/>
      <c r="D80" s="20">
        <v>388571.36</v>
      </c>
    </row>
    <row r="81" spans="1:10" x14ac:dyDescent="0.25">
      <c r="A81" s="19" t="s">
        <v>78</v>
      </c>
      <c r="B81" s="20">
        <v>4182679.03</v>
      </c>
      <c r="C81" s="20"/>
      <c r="D81" s="20">
        <v>4182679.03</v>
      </c>
    </row>
    <row r="82" spans="1:10" x14ac:dyDescent="0.25">
      <c r="A82" s="19" t="s">
        <v>79</v>
      </c>
      <c r="B82" s="20">
        <v>5417358.46</v>
      </c>
      <c r="C82" s="20"/>
      <c r="D82" s="20">
        <v>3832335.48</v>
      </c>
    </row>
    <row r="83" spans="1:10" x14ac:dyDescent="0.25">
      <c r="A83" s="19" t="s">
        <v>80</v>
      </c>
      <c r="B83" s="20">
        <v>203726.58</v>
      </c>
      <c r="C83" s="20"/>
      <c r="D83" s="20">
        <v>203726.58</v>
      </c>
    </row>
    <row r="84" spans="1:10" x14ac:dyDescent="0.25">
      <c r="A84" s="19" t="s">
        <v>81</v>
      </c>
      <c r="B84" s="20">
        <v>613603.94999999995</v>
      </c>
      <c r="C84" s="20"/>
      <c r="D84" s="20">
        <v>613603.94999999995</v>
      </c>
    </row>
    <row r="85" spans="1:10" x14ac:dyDescent="0.25">
      <c r="A85" s="19" t="s">
        <v>82</v>
      </c>
      <c r="B85" s="20">
        <v>81089.600000000006</v>
      </c>
      <c r="C85" s="20"/>
      <c r="D85" s="20">
        <v>81089.600000000006</v>
      </c>
    </row>
    <row r="86" spans="1:10" x14ac:dyDescent="0.25">
      <c r="A86" s="19" t="s">
        <v>83</v>
      </c>
      <c r="B86" s="24">
        <v>2618721.61</v>
      </c>
      <c r="C86" s="20"/>
      <c r="D86" s="24">
        <v>2618721.61</v>
      </c>
    </row>
    <row r="87" spans="1:10" x14ac:dyDescent="0.25">
      <c r="A87" s="19" t="s">
        <v>84</v>
      </c>
      <c r="B87" s="25">
        <f>SUM(B75:B86)</f>
        <v>177273574.14000005</v>
      </c>
      <c r="C87" s="25"/>
      <c r="D87" s="25">
        <f>SUM(D75:D86)</f>
        <v>175074640.60000002</v>
      </c>
    </row>
    <row r="88" spans="1:10" x14ac:dyDescent="0.25">
      <c r="A88" s="19" t="s">
        <v>85</v>
      </c>
      <c r="B88" s="45">
        <v>-75192748.909999996</v>
      </c>
      <c r="C88" s="20"/>
      <c r="D88" s="45">
        <v>-71409403.040000007</v>
      </c>
    </row>
    <row r="89" spans="1:10" ht="16.5" thickBot="1" x14ac:dyDescent="0.3">
      <c r="A89" s="19" t="s">
        <v>86</v>
      </c>
      <c r="B89" s="51">
        <f>+B87+B88</f>
        <v>102080825.23000005</v>
      </c>
      <c r="C89" s="25"/>
      <c r="D89" s="51">
        <f>SUM(D87:D88)</f>
        <v>103665237.56000002</v>
      </c>
    </row>
    <row r="90" spans="1:10" ht="16.5" thickTop="1" x14ac:dyDescent="0.25">
      <c r="A90" s="19"/>
      <c r="B90" s="20"/>
      <c r="C90" s="19"/>
      <c r="D90" s="20"/>
    </row>
    <row r="91" spans="1:10" x14ac:dyDescent="0.25">
      <c r="A91" s="140" t="s">
        <v>87</v>
      </c>
      <c r="B91" s="140"/>
      <c r="C91" s="140"/>
      <c r="D91" s="140"/>
    </row>
    <row r="92" spans="1:10" x14ac:dyDescent="0.25">
      <c r="A92" s="46"/>
      <c r="B92" s="47"/>
      <c r="C92" s="46"/>
      <c r="D92" s="47"/>
    </row>
    <row r="93" spans="1:10" x14ac:dyDescent="0.25">
      <c r="A93" s="141" t="s">
        <v>144</v>
      </c>
      <c r="B93" s="141"/>
      <c r="C93" s="141"/>
      <c r="D93" s="141"/>
    </row>
    <row r="94" spans="1:10" x14ac:dyDescent="0.25">
      <c r="A94" s="22" t="s">
        <v>48</v>
      </c>
      <c r="B94" s="23">
        <v>2023</v>
      </c>
      <c r="C94" s="23"/>
      <c r="D94" s="23">
        <v>2022</v>
      </c>
      <c r="J94" s="21" t="s">
        <v>88</v>
      </c>
    </row>
    <row r="95" spans="1:10" x14ac:dyDescent="0.25">
      <c r="A95" s="19" t="s">
        <v>89</v>
      </c>
      <c r="B95" s="20">
        <v>9740252.3000000007</v>
      </c>
      <c r="C95" s="20"/>
      <c r="D95" s="20">
        <v>9740252.3000000007</v>
      </c>
    </row>
    <row r="96" spans="1:10" x14ac:dyDescent="0.25">
      <c r="A96" s="19" t="s">
        <v>90</v>
      </c>
      <c r="B96" s="24">
        <v>39233391.789999999</v>
      </c>
      <c r="C96" s="20"/>
      <c r="D96" s="24">
        <v>39233391.789999999</v>
      </c>
    </row>
    <row r="97" spans="1:4" x14ac:dyDescent="0.25">
      <c r="A97" s="19" t="s">
        <v>91</v>
      </c>
      <c r="B97" s="25">
        <f>SUM(B95:B96)</f>
        <v>48973644.090000004</v>
      </c>
      <c r="C97" s="25"/>
      <c r="D97" s="25">
        <f>SUM(D95:D96)</f>
        <v>48973644.090000004</v>
      </c>
    </row>
    <row r="98" spans="1:4" x14ac:dyDescent="0.25">
      <c r="A98" s="19" t="s">
        <v>92</v>
      </c>
      <c r="B98" s="45">
        <v>-9740252.3000000007</v>
      </c>
      <c r="C98" s="20"/>
      <c r="D98" s="45">
        <v>-9740252.3000000007</v>
      </c>
    </row>
    <row r="99" spans="1:4" ht="16.5" thickBot="1" x14ac:dyDescent="0.3">
      <c r="A99" s="19" t="s">
        <v>86</v>
      </c>
      <c r="B99" s="51">
        <f>SUM(B97:B98)</f>
        <v>39233391.790000007</v>
      </c>
      <c r="C99" s="25"/>
      <c r="D99" s="51">
        <f>SUM(D97:D98)</f>
        <v>39233391.790000007</v>
      </c>
    </row>
    <row r="100" spans="1:4" ht="16.5" thickTop="1" x14ac:dyDescent="0.25">
      <c r="A100" s="19"/>
      <c r="B100" s="20"/>
      <c r="C100" s="19"/>
      <c r="D100" s="20"/>
    </row>
    <row r="101" spans="1:4" x14ac:dyDescent="0.25">
      <c r="A101" s="140" t="s">
        <v>93</v>
      </c>
      <c r="B101" s="140"/>
      <c r="C101" s="140"/>
      <c r="D101" s="140"/>
    </row>
    <row r="102" spans="1:4" x14ac:dyDescent="0.25">
      <c r="A102" s="141" t="s">
        <v>143</v>
      </c>
      <c r="B102" s="141"/>
      <c r="C102" s="141"/>
      <c r="D102" s="141"/>
    </row>
    <row r="103" spans="1:4" x14ac:dyDescent="0.25">
      <c r="A103" s="19"/>
      <c r="B103" s="20"/>
      <c r="C103" s="19"/>
      <c r="D103" s="20"/>
    </row>
    <row r="104" spans="1:4" x14ac:dyDescent="0.25">
      <c r="A104" s="22" t="s">
        <v>48</v>
      </c>
      <c r="B104" s="23">
        <v>2023</v>
      </c>
      <c r="C104" s="23"/>
      <c r="D104" s="23">
        <v>2022</v>
      </c>
    </row>
    <row r="105" spans="1:4" x14ac:dyDescent="0.25">
      <c r="A105" s="19" t="s">
        <v>94</v>
      </c>
      <c r="B105" s="20">
        <v>10004814.199999999</v>
      </c>
      <c r="C105" s="20"/>
      <c r="D105" s="20">
        <v>6769987.2199999997</v>
      </c>
    </row>
    <row r="106" spans="1:4" x14ac:dyDescent="0.25">
      <c r="A106" s="19" t="s">
        <v>95</v>
      </c>
      <c r="B106" s="24">
        <v>2567592.9700000002</v>
      </c>
      <c r="C106" s="20"/>
      <c r="D106" s="24">
        <v>2637592.9700000002</v>
      </c>
    </row>
    <row r="107" spans="1:4" ht="16.5" thickBot="1" x14ac:dyDescent="0.3">
      <c r="A107" s="22" t="s">
        <v>96</v>
      </c>
      <c r="B107" s="51">
        <f>SUM(B105:B106)</f>
        <v>12572407.17</v>
      </c>
      <c r="C107" s="25"/>
      <c r="D107" s="51">
        <f>SUM(D105:D106)</f>
        <v>9407580.1899999995</v>
      </c>
    </row>
    <row r="108" spans="1:4" ht="16.5" thickTop="1" x14ac:dyDescent="0.25">
      <c r="A108" s="19"/>
      <c r="B108" s="20"/>
      <c r="C108" s="19"/>
      <c r="D108" s="20"/>
    </row>
    <row r="109" spans="1:4" x14ac:dyDescent="0.25">
      <c r="A109" s="19"/>
      <c r="B109" s="20"/>
      <c r="C109" s="19"/>
      <c r="D109" s="20"/>
    </row>
    <row r="110" spans="1:4" x14ac:dyDescent="0.25">
      <c r="A110" s="22" t="s">
        <v>97</v>
      </c>
      <c r="B110" s="20"/>
      <c r="C110" s="19"/>
      <c r="D110" s="20"/>
    </row>
    <row r="111" spans="1:4" x14ac:dyDescent="0.25">
      <c r="A111" s="140" t="s">
        <v>98</v>
      </c>
      <c r="B111" s="140"/>
      <c r="C111" s="140"/>
      <c r="D111" s="140"/>
    </row>
    <row r="112" spans="1:4" x14ac:dyDescent="0.25">
      <c r="A112" s="141" t="s">
        <v>145</v>
      </c>
      <c r="B112" s="141"/>
      <c r="C112" s="141"/>
      <c r="D112" s="141"/>
    </row>
    <row r="113" spans="1:5" x14ac:dyDescent="0.25">
      <c r="A113" s="19"/>
      <c r="B113" s="20"/>
      <c r="C113" s="19"/>
      <c r="D113" s="20"/>
    </row>
    <row r="114" spans="1:5" x14ac:dyDescent="0.25">
      <c r="A114" s="46" t="s">
        <v>48</v>
      </c>
      <c r="B114" s="23">
        <v>2023</v>
      </c>
      <c r="C114" s="23" t="s">
        <v>99</v>
      </c>
      <c r="D114" s="23">
        <v>2022</v>
      </c>
    </row>
    <row r="115" spans="1:5" x14ac:dyDescent="0.25">
      <c r="A115" s="19" t="s">
        <v>100</v>
      </c>
      <c r="B115" s="20">
        <v>69732.399999999994</v>
      </c>
      <c r="C115" s="20"/>
      <c r="D115" s="20">
        <v>87097.4</v>
      </c>
    </row>
    <row r="116" spans="1:5" x14ac:dyDescent="0.25">
      <c r="A116" s="19" t="s">
        <v>101</v>
      </c>
      <c r="B116" s="20">
        <v>177618.7</v>
      </c>
      <c r="C116" s="20"/>
      <c r="D116" s="20">
        <v>122446.2</v>
      </c>
    </row>
    <row r="117" spans="1:5" x14ac:dyDescent="0.25">
      <c r="A117" s="19" t="s">
        <v>102</v>
      </c>
      <c r="B117" s="20">
        <v>2849514.84</v>
      </c>
      <c r="C117" s="20"/>
      <c r="D117" s="20">
        <v>3430220.99</v>
      </c>
    </row>
    <row r="118" spans="1:5" x14ac:dyDescent="0.25">
      <c r="A118" s="19" t="s">
        <v>103</v>
      </c>
      <c r="B118" s="20">
        <v>56741.81</v>
      </c>
      <c r="C118" s="20"/>
      <c r="D118" s="20">
        <v>43023.06</v>
      </c>
      <c r="E118" s="20"/>
    </row>
    <row r="119" spans="1:5" x14ac:dyDescent="0.25">
      <c r="A119" s="19" t="s">
        <v>104</v>
      </c>
      <c r="B119" s="24">
        <v>16627.12</v>
      </c>
      <c r="C119" s="20"/>
      <c r="D119" s="24">
        <v>35954.269999999997</v>
      </c>
    </row>
    <row r="120" spans="1:5" ht="16.5" thickBot="1" x14ac:dyDescent="0.3">
      <c r="A120" s="22" t="s">
        <v>105</v>
      </c>
      <c r="B120" s="51">
        <f>SUM(B115:B119)</f>
        <v>3170234.87</v>
      </c>
      <c r="C120" s="25"/>
      <c r="D120" s="51">
        <f>SUM(D115:D119)</f>
        <v>3718741.9200000004</v>
      </c>
    </row>
    <row r="121" spans="1:5" ht="16.5" thickTop="1" x14ac:dyDescent="0.25">
      <c r="A121" s="19"/>
      <c r="B121" s="25"/>
      <c r="C121" s="25"/>
      <c r="D121" s="25"/>
    </row>
    <row r="122" spans="1:5" x14ac:dyDescent="0.25">
      <c r="A122" s="140" t="s">
        <v>106</v>
      </c>
      <c r="B122" s="140"/>
      <c r="C122" s="140"/>
      <c r="D122" s="140"/>
    </row>
    <row r="123" spans="1:5" x14ac:dyDescent="0.25">
      <c r="A123" s="141" t="s">
        <v>147</v>
      </c>
      <c r="B123" s="141"/>
      <c r="C123" s="141"/>
      <c r="D123" s="141"/>
    </row>
    <row r="124" spans="1:5" x14ac:dyDescent="0.25">
      <c r="A124" s="38"/>
      <c r="B124" s="38"/>
      <c r="C124" s="38"/>
      <c r="D124" s="38"/>
    </row>
    <row r="125" spans="1:5" x14ac:dyDescent="0.25">
      <c r="A125" s="22" t="s">
        <v>48</v>
      </c>
      <c r="B125" s="23">
        <v>2023</v>
      </c>
      <c r="C125" s="23" t="s">
        <v>99</v>
      </c>
      <c r="D125" s="23">
        <v>2022</v>
      </c>
    </row>
    <row r="126" spans="1:5" x14ac:dyDescent="0.25">
      <c r="A126" s="19" t="s">
        <v>155</v>
      </c>
      <c r="B126" s="39">
        <v>38000</v>
      </c>
      <c r="C126" s="32"/>
      <c r="D126" s="39">
        <v>64377</v>
      </c>
    </row>
    <row r="127" spans="1:5" x14ac:dyDescent="0.25">
      <c r="A127" s="19" t="s">
        <v>107</v>
      </c>
      <c r="B127" s="39">
        <v>686077.76</v>
      </c>
      <c r="C127" s="39"/>
      <c r="D127" s="39">
        <v>658506.43999999994</v>
      </c>
    </row>
    <row r="128" spans="1:5" x14ac:dyDescent="0.25">
      <c r="A128" s="19" t="s">
        <v>146</v>
      </c>
      <c r="B128" s="24">
        <v>12790.08</v>
      </c>
      <c r="C128" s="20"/>
      <c r="D128" s="24">
        <v>0</v>
      </c>
    </row>
    <row r="129" spans="1:4" ht="16.5" thickBot="1" x14ac:dyDescent="0.3">
      <c r="A129" s="22" t="s">
        <v>108</v>
      </c>
      <c r="B129" s="51">
        <f>SUM(B126:B128)</f>
        <v>736867.83999999997</v>
      </c>
      <c r="C129" s="25"/>
      <c r="D129" s="51">
        <f>SUM(D126:D128)</f>
        <v>722883.44</v>
      </c>
    </row>
    <row r="130" spans="1:4" ht="16.5" thickTop="1" x14ac:dyDescent="0.25">
      <c r="A130" s="19"/>
      <c r="B130" s="20"/>
      <c r="C130" s="19"/>
      <c r="D130" s="20"/>
    </row>
    <row r="131" spans="1:4" x14ac:dyDescent="0.25">
      <c r="A131" s="140" t="s">
        <v>109</v>
      </c>
      <c r="B131" s="140"/>
      <c r="C131" s="140"/>
      <c r="D131" s="140"/>
    </row>
    <row r="132" spans="1:4" x14ac:dyDescent="0.25">
      <c r="A132" s="141" t="s">
        <v>148</v>
      </c>
      <c r="B132" s="141"/>
      <c r="C132" s="141"/>
      <c r="D132" s="141"/>
    </row>
    <row r="133" spans="1:4" x14ac:dyDescent="0.25">
      <c r="A133" s="22" t="s">
        <v>48</v>
      </c>
      <c r="B133" s="23">
        <v>2023</v>
      </c>
      <c r="C133" s="23" t="s">
        <v>99</v>
      </c>
      <c r="D133" s="23">
        <v>2022</v>
      </c>
    </row>
    <row r="134" spans="1:4" x14ac:dyDescent="0.25">
      <c r="A134" s="19" t="s">
        <v>149</v>
      </c>
      <c r="B134" s="39">
        <v>0</v>
      </c>
      <c r="C134" s="23"/>
      <c r="D134" s="39">
        <v>5000</v>
      </c>
    </row>
    <row r="135" spans="1:4" x14ac:dyDescent="0.25">
      <c r="A135" s="19" t="s">
        <v>150</v>
      </c>
      <c r="B135" s="39">
        <v>1363413.66</v>
      </c>
      <c r="C135" s="23"/>
      <c r="D135" s="39">
        <v>1248450.5600000001</v>
      </c>
    </row>
    <row r="136" spans="1:4" x14ac:dyDescent="0.25">
      <c r="A136" s="19" t="s">
        <v>151</v>
      </c>
      <c r="B136" s="39">
        <v>2726827.32</v>
      </c>
      <c r="C136" s="23"/>
      <c r="D136" s="39">
        <v>2496901.1200000001</v>
      </c>
    </row>
    <row r="137" spans="1:4" x14ac:dyDescent="0.25">
      <c r="A137" s="19" t="s">
        <v>152</v>
      </c>
      <c r="B137" s="39">
        <v>1363413.66</v>
      </c>
      <c r="C137" s="23"/>
      <c r="D137" s="39">
        <v>1248450.5600000001</v>
      </c>
    </row>
    <row r="138" spans="1:4" x14ac:dyDescent="0.25">
      <c r="A138" s="19" t="s">
        <v>110</v>
      </c>
      <c r="B138" s="39">
        <v>1672714.16</v>
      </c>
      <c r="C138" s="23"/>
      <c r="D138" s="39">
        <v>19752084.079999998</v>
      </c>
    </row>
    <row r="139" spans="1:4" x14ac:dyDescent="0.25">
      <c r="A139" s="19" t="s">
        <v>111</v>
      </c>
      <c r="B139" s="39">
        <v>715151</v>
      </c>
      <c r="C139" s="23"/>
      <c r="D139" s="39">
        <v>698331</v>
      </c>
    </row>
    <row r="140" spans="1:4" ht="16.5" thickBot="1" x14ac:dyDescent="0.3">
      <c r="A140" s="22" t="s">
        <v>112</v>
      </c>
      <c r="B140" s="51">
        <f>SUM(B134:B139)</f>
        <v>7841519.7999999998</v>
      </c>
      <c r="C140" s="25"/>
      <c r="D140" s="51">
        <f>SUM(D134:D139)</f>
        <v>25449217.32</v>
      </c>
    </row>
    <row r="141" spans="1:4" ht="16.5" thickTop="1" x14ac:dyDescent="0.25">
      <c r="A141" s="19"/>
      <c r="B141" s="20"/>
      <c r="C141" s="19"/>
      <c r="D141" s="20"/>
    </row>
    <row r="142" spans="1:4" x14ac:dyDescent="0.25">
      <c r="A142" s="19"/>
      <c r="B142" s="20"/>
      <c r="C142" s="19"/>
      <c r="D142" s="20"/>
    </row>
    <row r="143" spans="1:4" x14ac:dyDescent="0.25">
      <c r="A143" s="22" t="s">
        <v>113</v>
      </c>
      <c r="B143" s="20"/>
      <c r="C143" s="19"/>
      <c r="D143" s="20"/>
    </row>
    <row r="144" spans="1:4" x14ac:dyDescent="0.25">
      <c r="A144" s="22"/>
      <c r="B144" s="20"/>
      <c r="C144" s="19"/>
      <c r="D144" s="20"/>
    </row>
    <row r="145" spans="1:4" x14ac:dyDescent="0.25">
      <c r="A145" s="140" t="s">
        <v>114</v>
      </c>
      <c r="B145" s="140"/>
      <c r="C145" s="140"/>
      <c r="D145" s="140"/>
    </row>
    <row r="146" spans="1:4" x14ac:dyDescent="0.25">
      <c r="A146" s="46"/>
      <c r="B146" s="47"/>
      <c r="C146" s="46"/>
      <c r="D146" s="47"/>
    </row>
    <row r="147" spans="1:4" x14ac:dyDescent="0.25">
      <c r="A147" s="141" t="s">
        <v>153</v>
      </c>
      <c r="B147" s="141"/>
      <c r="C147" s="141"/>
      <c r="D147" s="141"/>
    </row>
    <row r="148" spans="1:4" x14ac:dyDescent="0.25">
      <c r="A148" s="38"/>
      <c r="B148" s="38"/>
      <c r="C148" s="38"/>
      <c r="D148" s="38"/>
    </row>
    <row r="149" spans="1:4" x14ac:dyDescent="0.25">
      <c r="A149" s="22" t="s">
        <v>113</v>
      </c>
      <c r="B149" s="20"/>
      <c r="C149" s="19"/>
      <c r="D149" s="20"/>
    </row>
    <row r="150" spans="1:4" x14ac:dyDescent="0.25">
      <c r="A150" s="22" t="s">
        <v>115</v>
      </c>
      <c r="B150" s="23">
        <v>2023</v>
      </c>
      <c r="C150" s="23"/>
      <c r="D150" s="23">
        <v>2022</v>
      </c>
    </row>
    <row r="151" spans="1:4" x14ac:dyDescent="0.25">
      <c r="A151" s="19" t="s">
        <v>35</v>
      </c>
      <c r="B151" s="20">
        <v>9450837.6500000004</v>
      </c>
      <c r="C151" s="20"/>
      <c r="D151" s="20">
        <v>9450837.6500000004</v>
      </c>
    </row>
    <row r="152" spans="1:4" x14ac:dyDescent="0.25">
      <c r="A152" s="19" t="s">
        <v>37</v>
      </c>
      <c r="B152" s="20">
        <v>12558248.789999999</v>
      </c>
      <c r="C152" s="20"/>
      <c r="D152" s="20">
        <v>6663886.2199999997</v>
      </c>
    </row>
    <row r="153" spans="1:4" x14ac:dyDescent="0.25">
      <c r="A153" s="19" t="s">
        <v>116</v>
      </c>
      <c r="B153" s="24">
        <v>230711872.28999999</v>
      </c>
      <c r="C153" s="20"/>
      <c r="D153" s="24">
        <v>172580297.31</v>
      </c>
    </row>
    <row r="154" spans="1:4" ht="16.5" thickBot="1" x14ac:dyDescent="0.3">
      <c r="A154" s="22" t="s">
        <v>117</v>
      </c>
      <c r="B154" s="51">
        <f>SUM(B151:B153)</f>
        <v>252720958.72999999</v>
      </c>
      <c r="C154" s="25"/>
      <c r="D154" s="51">
        <f>SUM(D151:D153)</f>
        <v>188695021.18000001</v>
      </c>
    </row>
    <row r="155" spans="1:4" ht="16.5" thickTop="1" x14ac:dyDescent="0.25"/>
  </sheetData>
  <mergeCells count="27">
    <mergeCell ref="A27:D27"/>
    <mergeCell ref="A1:D1"/>
    <mergeCell ref="A6:D6"/>
    <mergeCell ref="A7:D7"/>
    <mergeCell ref="A18:D18"/>
    <mergeCell ref="A24:D24"/>
    <mergeCell ref="A93:D93"/>
    <mergeCell ref="A33:D33"/>
    <mergeCell ref="A34:D34"/>
    <mergeCell ref="A37:D37"/>
    <mergeCell ref="A56:D56"/>
    <mergeCell ref="A57:D57"/>
    <mergeCell ref="A64:D64"/>
    <mergeCell ref="A65:D65"/>
    <mergeCell ref="A71:D71"/>
    <mergeCell ref="A91:D91"/>
    <mergeCell ref="A49:D50"/>
    <mergeCell ref="A131:D131"/>
    <mergeCell ref="A132:D132"/>
    <mergeCell ref="A145:D145"/>
    <mergeCell ref="A147:D147"/>
    <mergeCell ref="A101:D101"/>
    <mergeCell ref="A102:D102"/>
    <mergeCell ref="A111:D111"/>
    <mergeCell ref="A112:D112"/>
    <mergeCell ref="A122:D122"/>
    <mergeCell ref="A123:D1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0769E3-ADB4-43D2-A3CE-97E8458091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B384E8-E55E-4BB4-A555-851F311A5975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966e0af8-eb04-4871-9ba3-4bac4d7ba40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28489dc2-50cf-493e-a704-cb1420394a7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</vt:lpstr>
      <vt:lpstr>Notas</vt:lpstr>
      <vt:lpstr>'BALANCE GENERAL'!Área_de_impresión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Pedro Pauel Montero D´ Oleo</cp:lastModifiedBy>
  <cp:revision/>
  <cp:lastPrinted>2024-02-07T13:09:44Z</cp:lastPrinted>
  <dcterms:created xsi:type="dcterms:W3CDTF">1996-11-27T10:00:04Z</dcterms:created>
  <dcterms:modified xsi:type="dcterms:W3CDTF">2024-02-07T13:10:38Z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