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2/PAGINA WEB/2022/Noviembre 2022/"/>
    </mc:Choice>
  </mc:AlternateContent>
  <xr:revisionPtr revIDLastSave="465" documentId="11_2186B86E6944CB2B0A03A9E7233A2304A7C44B78" xr6:coauthVersionLast="47" xr6:coauthVersionMax="47" xr10:uidLastSave="{6A763994-CD4E-4AD7-9741-AA7F5E93FF57}"/>
  <bookViews>
    <workbookView xWindow="-120" yWindow="-120" windowWidth="29040" windowHeight="15840" xr2:uid="{00000000-000D-0000-FFFF-FFFF00000000}"/>
  </bookViews>
  <sheets>
    <sheet name="BALANCE GENERAL" sheetId="4" r:id="rId1"/>
    <sheet name="Notas" sheetId="5" r:id="rId2"/>
  </sheets>
  <externalReferences>
    <externalReference r:id="rId3"/>
  </externalReferences>
  <definedNames>
    <definedName name="_xlnm.Print_Area" localSheetId="0">'BALANCE GENERAL'!$A$1:$E$244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5" l="1"/>
  <c r="D14" i="5"/>
  <c r="B31" i="5"/>
  <c r="D31" i="5"/>
  <c r="B42" i="5"/>
  <c r="D42" i="5"/>
  <c r="B49" i="5"/>
  <c r="D49" i="5"/>
  <c r="B56" i="5"/>
  <c r="D56" i="5"/>
  <c r="B65" i="5"/>
  <c r="D65" i="5"/>
  <c r="B72" i="5"/>
  <c r="D72" i="5"/>
  <c r="B90" i="5"/>
  <c r="D90" i="5"/>
  <c r="D92" i="5" s="1"/>
  <c r="B92" i="5"/>
  <c r="B100" i="5"/>
  <c r="D100" i="5"/>
  <c r="B102" i="5"/>
  <c r="D102" i="5"/>
  <c r="B110" i="5"/>
  <c r="D110" i="5"/>
  <c r="B125" i="5"/>
  <c r="D125" i="5"/>
  <c r="B134" i="5"/>
  <c r="D134" i="5"/>
  <c r="B144" i="5"/>
  <c r="D144" i="5"/>
  <c r="B158" i="5"/>
  <c r="D158" i="5"/>
  <c r="C38" i="4"/>
  <c r="C39" i="4" l="1"/>
  <c r="C28" i="4" l="1"/>
  <c r="C17" i="4" l="1"/>
  <c r="E17" i="4"/>
  <c r="C11" i="4" l="1"/>
  <c r="E11" i="4"/>
  <c r="E39" i="4" l="1"/>
  <c r="C19" i="4" l="1"/>
  <c r="E28" i="4" l="1"/>
  <c r="E19" i="4"/>
  <c r="E41" i="4" l="1"/>
  <c r="C41" i="4" l="1"/>
</calcChain>
</file>

<file path=xl/sharedStrings.xml><?xml version="1.0" encoding="utf-8"?>
<sst xmlns="http://schemas.openxmlformats.org/spreadsheetml/2006/main" count="183" uniqueCount="161">
  <si>
    <t>NOTAS</t>
  </si>
  <si>
    <t>ACTIVOS</t>
  </si>
  <si>
    <t>ACTIVOS CORRIENTES</t>
  </si>
  <si>
    <t>Disponibilidades</t>
  </si>
  <si>
    <t>NOTA 2</t>
  </si>
  <si>
    <t>Cuentas y Documentos por Cobrar</t>
  </si>
  <si>
    <t>NOTA 3</t>
  </si>
  <si>
    <t>Inventario de Consumo</t>
  </si>
  <si>
    <t>NOTA 4</t>
  </si>
  <si>
    <t>Otros Activos</t>
  </si>
  <si>
    <t>NOTA 5</t>
  </si>
  <si>
    <t>TOTAL ACTIVOS CORRIENTES</t>
  </si>
  <si>
    <t>ACTIVOS NO CORRIENTES</t>
  </si>
  <si>
    <t>Bienes de Uso Neto</t>
  </si>
  <si>
    <t>NOTA 6</t>
  </si>
  <si>
    <t>Bienes Intangibles</t>
  </si>
  <si>
    <t>NOTA 7</t>
  </si>
  <si>
    <t>Otros Activos no Corrientes</t>
  </si>
  <si>
    <t>NOTA 8</t>
  </si>
  <si>
    <t>TOTAL ACTIVOS  NO CORRIENTES</t>
  </si>
  <si>
    <t>TOTAL ACTIVOS</t>
  </si>
  <si>
    <t>PASIVOS Y PATRIMONIO</t>
  </si>
  <si>
    <t>PASIVOS CORRIENTES</t>
  </si>
  <si>
    <t>Deducciones y Retenciones por Pagar</t>
  </si>
  <si>
    <t>NOTA 9</t>
  </si>
  <si>
    <t>Cuentas por Pagar</t>
  </si>
  <si>
    <t>NOTA 10</t>
  </si>
  <si>
    <t>Otras Cuentas por Pagar</t>
  </si>
  <si>
    <t>NOTA 11</t>
  </si>
  <si>
    <t>TOTAL PASIVOS CORRIENTES</t>
  </si>
  <si>
    <t>PASIVOS NO CORRIENTES</t>
  </si>
  <si>
    <t>Pasivos no Corrientes</t>
  </si>
  <si>
    <t>TOTAL PASIVOS NO CORRIENTES</t>
  </si>
  <si>
    <t>PATRIMONIO</t>
  </si>
  <si>
    <t>Otros Ajustes de años Anteriores</t>
  </si>
  <si>
    <t>Reservas de Capital</t>
  </si>
  <si>
    <t>Resultado de Períodos Anteriores</t>
  </si>
  <si>
    <t>Resultado del Período</t>
  </si>
  <si>
    <t>TOTAL PATRIMONIO</t>
  </si>
  <si>
    <t>TOTAL PASIVOS Y PATRIMONIO</t>
  </si>
  <si>
    <t>Firma:</t>
  </si>
  <si>
    <t>Graciela Herrera de la Rosa</t>
  </si>
  <si>
    <t>Juan C. Pérez</t>
  </si>
  <si>
    <t>Encargada de Contabilidad</t>
  </si>
  <si>
    <t>Contralor</t>
  </si>
  <si>
    <t>Superintendente de Pensiones</t>
  </si>
  <si>
    <t>ESTADOS FINANCIEROS</t>
  </si>
  <si>
    <t>Página 1</t>
  </si>
  <si>
    <t>BALANCE GENERAL</t>
  </si>
  <si>
    <t xml:space="preserve">BALANCE GENERAL   </t>
  </si>
  <si>
    <t xml:space="preserve">Nota 2: Disponibilidades Bancarias </t>
  </si>
  <si>
    <t>Descripción</t>
  </si>
  <si>
    <t>Caja Chica</t>
  </si>
  <si>
    <t>Cuenta Corriente Regular</t>
  </si>
  <si>
    <t>Cuenta Corriente Operaciones</t>
  </si>
  <si>
    <t>Cuenta Corriente Nómina</t>
  </si>
  <si>
    <t>Cuenta Corriente CCRyLI*</t>
  </si>
  <si>
    <t>Total Disponible en Caja y Bancos</t>
  </si>
  <si>
    <t>Nota 2.2 Cuentas en Moneda Extranjera</t>
  </si>
  <si>
    <t>Cuenta de Ahorros en Dólares</t>
  </si>
  <si>
    <t xml:space="preserve">Nota 2.3 Inversiones Financieras a Corto Plazo </t>
  </si>
  <si>
    <t>Banco de Reservas</t>
  </si>
  <si>
    <t>Total Disponible en Inversiones</t>
  </si>
  <si>
    <t>Nota 3 Cuentas y Documentos por Cobrar</t>
  </si>
  <si>
    <t>Nota 3.1 Cuentas por Cobrar Funcionarios y Empleados</t>
  </si>
  <si>
    <t>Zoila Martinez ( Excedente Seguro de vehículo)</t>
  </si>
  <si>
    <t>Total Cuentas por Cobrar Func.  Empl.</t>
  </si>
  <si>
    <t>Nota 3.2 Otras Cuentas por Cobrar</t>
  </si>
  <si>
    <t>Humano Seguro</t>
  </si>
  <si>
    <t>Total Otras Cuentas por Cobrar</t>
  </si>
  <si>
    <t>Nota 4 Inventarios de Consumo</t>
  </si>
  <si>
    <t xml:space="preserve">       </t>
  </si>
  <si>
    <t>Inventario de Materiales de Oficina</t>
  </si>
  <si>
    <t>Inventario de Materiales Diversos</t>
  </si>
  <si>
    <t>Total Inventarios de Consumo</t>
  </si>
  <si>
    <t xml:space="preserve"> </t>
  </si>
  <si>
    <t>Nota 5 Otros Activos</t>
  </si>
  <si>
    <t>Seguros Pagados por Adelantado</t>
  </si>
  <si>
    <t>Cuotas Internacionales</t>
  </si>
  <si>
    <t>Total de Gastos Pagados por Adelantados</t>
  </si>
  <si>
    <t>Nota 6: Bienes de Uso (Activos No Financieros)</t>
  </si>
  <si>
    <t>Terreno</t>
  </si>
  <si>
    <t>Edificio</t>
  </si>
  <si>
    <t>Mobiliario y Equipos de Oficina</t>
  </si>
  <si>
    <t>Equipos de Transporte</t>
  </si>
  <si>
    <t>Equipos de Cómputos</t>
  </si>
  <si>
    <t>Equipos de Seguridad Militar</t>
  </si>
  <si>
    <t>Equipos Varios</t>
  </si>
  <si>
    <t>Sistema de aire acondicionado</t>
  </si>
  <si>
    <t>Equipos de Televisión</t>
  </si>
  <si>
    <t>Centrales y Aparatos Telefónicos</t>
  </si>
  <si>
    <t>Receptoras de Radio</t>
  </si>
  <si>
    <t>Equipos de Comunicación y Señalamiento</t>
  </si>
  <si>
    <t>Total Bienes de Uso</t>
  </si>
  <si>
    <t>Menos Depreciación Acumulada</t>
  </si>
  <si>
    <t>Total menos Depreciación</t>
  </si>
  <si>
    <t>Nota 7 Bienes Intangibles</t>
  </si>
  <si>
    <t xml:space="preserve">   </t>
  </si>
  <si>
    <t>Programas de Computación</t>
  </si>
  <si>
    <t>Licencias de Cómputos</t>
  </si>
  <si>
    <t>Total Bienes Intangibles</t>
  </si>
  <si>
    <t xml:space="preserve">Menos Deprec. Acum. de Bienes Intangibles  </t>
  </si>
  <si>
    <t>Nota 8 Otros Activos no Corrientes</t>
  </si>
  <si>
    <t>Obras Construcciones y Mejoras en Proceso</t>
  </si>
  <si>
    <t>Obras de Arte</t>
  </si>
  <si>
    <t>Total Otros Activos</t>
  </si>
  <si>
    <t>PASIVOS</t>
  </si>
  <si>
    <t>Nota 9 Deducciones y Retenciones por Pagar</t>
  </si>
  <si>
    <t xml:space="preserve">  </t>
  </si>
  <si>
    <t>Retención 10% por Honorarios</t>
  </si>
  <si>
    <t>Retención 5% Adquisición de Bienes y Servicios</t>
  </si>
  <si>
    <t>Retención Impuestos Sobre la Renta</t>
  </si>
  <si>
    <t>Retención 30% del 100%  ITBIS</t>
  </si>
  <si>
    <t>Retención  ITBIS</t>
  </si>
  <si>
    <t>Total Deducciones y Retenciones por Pagar</t>
  </si>
  <si>
    <t xml:space="preserve">Nota 10 Cuentas por Pagar </t>
  </si>
  <si>
    <t>Servicio por pagar</t>
  </si>
  <si>
    <t>Total Cuentas por Pagar</t>
  </si>
  <si>
    <t>Nota 11 Otras Cuentas por Pagar</t>
  </si>
  <si>
    <t>Provisión para Regalía Pascual</t>
  </si>
  <si>
    <t>Provisión para Bono Navideño</t>
  </si>
  <si>
    <t>Provisión para Prestaciones Económicas</t>
  </si>
  <si>
    <t>Fondos de Terceros CCRyLI</t>
  </si>
  <si>
    <t xml:space="preserve">Total de Otras Cuentas por Pagar </t>
  </si>
  <si>
    <t xml:space="preserve">PATRIMONIO </t>
  </si>
  <si>
    <t>Nota 12 Resultados de Periodos Anteriores</t>
  </si>
  <si>
    <t>CONCEPTO</t>
  </si>
  <si>
    <t>Resultados de Periodos Anteriores</t>
  </si>
  <si>
    <t>Total de Patrimonio</t>
  </si>
  <si>
    <t>Proveedores Legales</t>
  </si>
  <si>
    <t>SUPERINTENDENCIA DE PENSIONES
BALANCE GENERAL
 AL 30  DE NOVIEMBRE 2022 Y 2021
Valores RD$</t>
  </si>
  <si>
    <t xml:space="preserve">    US$7,002.01/56.90         </t>
  </si>
  <si>
    <t xml:space="preserve">   RD$398,414.36</t>
  </si>
  <si>
    <t xml:space="preserve">Al 30 de Noviembre de los años 2022 y 2021, el efectivo disponible en Caja y en las Cuentas Bancarias del Banco de Reservas de la República Dominicana está conformado por las siguientes cuentas: </t>
  </si>
  <si>
    <t>SUPERINTENDENCIA DE PENSIONES
NOTA A LOS ESTADOS FINANCIEROS
 AL 30 DE NOVIEMBRE 2022 Y 2021
Valores RD$</t>
  </si>
  <si>
    <t>Al 30 de Noviembre de los años 2022 y 2021, los valores en moneda extranjera depositados en el Banco  de Reservas de la República Dominicana consisten en:</t>
  </si>
  <si>
    <t>Al 30 de Noviembre de los años 2022 y 2021, los saldos de las Inversiones Financieras se componen de:</t>
  </si>
  <si>
    <t>Al 30 de Noviembre de los años 2022 y 2021, este rubro está compuesto como sigue:</t>
  </si>
  <si>
    <t>Al 30 de Noviembre de los años 2022 y 2021, esta cuenta se compone de:</t>
  </si>
  <si>
    <t>Al 30 de Noviembre de los años 2022 y 2021, los balances de las cuentas de Activos no Financieros consisten en:</t>
  </si>
  <si>
    <t>Al 30 de Noviembre de los años 2022 y 2021, los bienes intangibles se componen de:</t>
  </si>
  <si>
    <t>Al 30 de Noviembre  de los años 2022 y 2021, estas partidas presentan los siguientes rubros:</t>
  </si>
  <si>
    <t>Al 30 de Noviembre de los años 2022 y 2021, las deducciones y retenciones por pagar se muestran en el siguiente detalle:</t>
  </si>
  <si>
    <t>Al 30 de Noviembre de los años 2022 y 2021, el total de Cuentas por Pagar se muestra en el siguiente detalle:</t>
  </si>
  <si>
    <t>Al 30 de Noviembre de los años 2022 y 2021, las Otras Cuentas por Pagar se componen de:</t>
  </si>
  <si>
    <t>Otras cuentas por Pagar</t>
  </si>
  <si>
    <t xml:space="preserve">Al 30 de Noviembre de los años 2022 y 2021, el patrimonio se compone de: </t>
  </si>
  <si>
    <t xml:space="preserve">Francisco A. Torres </t>
  </si>
  <si>
    <t>Los valores existentes en dólares norteamericanos fueron valuados al tipo de cambio comprador al último día del mes a razón de RD$54.97 y RD$56.90  por cada dólar Estadounidense (US$).</t>
  </si>
  <si>
    <t>Al 30 de Noviembre del año 2022 esta partida  presenta un balance de RD$7,584.85, mientras que para el 2021 este rubro presenta un  balance de RD$18,309.07 según el detalle siguiente:</t>
  </si>
  <si>
    <t>Al 30 de Noviembre  2022 esta partida no presenta balance , mientras que para el mismo periodo del año 2021 presenta un balance de RD$2,992.84, esta partida está conformada por :
 por lo siguiente:</t>
  </si>
  <si>
    <t>Seguro Familiar de Salud</t>
  </si>
  <si>
    <t>Seguro de Pensiones</t>
  </si>
  <si>
    <t>Al 30 de Noviembre de los años 2022 y 2021, este rubro está representado por Cuentas por Cobrar Funcionarios y Empleados y Otras Cuentas por Cobrar y Anticipo Construcción Escuela Previsional.</t>
  </si>
  <si>
    <t>Nota 3.3 Anticipo Construcción Escuela Previsional</t>
  </si>
  <si>
    <t>Al 30 de Noviembre  2022 esta partida  presenta un balance de RD$6,769,987.22 , mientras que para el mismo periodo del año 2021 este rubro nopresenta balance, esta partida está conformada por :
 por lo siguiente:</t>
  </si>
  <si>
    <t>Consorcio CQ &amp; Asociados</t>
  </si>
  <si>
    <t xml:space="preserve">US$22,638.97/54.97 </t>
  </si>
  <si>
    <t>RD$1,244,464.17</t>
  </si>
  <si>
    <t>Total Anticipo Construcción Escuela Previsional</t>
  </si>
  <si>
    <t>Firmado por el Superintendente de Pensiones Francisco A. Torres, designado por el Poder Ejecutivo mediante Decreto 700-22, 
de fecha 22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</si>
</sst>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P_t_s_-;\-* #,##0.00\ _P_t_s_-;_-* &quot;-&quot;??\ _P_t_s_-;_-@_-"/>
    <numFmt numFmtId="165" formatCode="#,##0.00_ ;\-#,##0.00\ "/>
  </numFmts>
  <fonts count="18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8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b/>
      <u/>
      <sz val="8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i/>
      <u val="double"/>
      <sz val="12"/>
      <color rgb="FF000000"/>
      <name val="Times New Roman"/>
      <family val="1"/>
    </font>
    <font>
      <b/>
      <sz val="10"/>
      <name val="Times New Roman"/>
      <family val="1"/>
    </font>
    <font>
      <b/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101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3" fillId="0" borderId="1" xfId="0" applyFont="1" applyBorder="1" applyAlignment="1">
      <alignment horizontal="center"/>
    </xf>
    <xf numFmtId="0" fontId="6" fillId="0" borderId="0" xfId="0" applyFont="1"/>
    <xf numFmtId="164" fontId="4" fillId="0" borderId="0" xfId="1" applyFont="1"/>
    <xf numFmtId="0" fontId="3" fillId="0" borderId="0" xfId="0" applyFont="1" applyAlignment="1">
      <alignment horizontal="left" indent="3"/>
    </xf>
    <xf numFmtId="164" fontId="4" fillId="0" borderId="0" xfId="1" applyFont="1" applyAlignment="1">
      <alignment horizontal="righ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43" fontId="9" fillId="0" borderId="0" xfId="1" applyNumberFormat="1" applyFont="1"/>
    <xf numFmtId="164" fontId="1" fillId="0" borderId="0" xfId="1"/>
    <xf numFmtId="0" fontId="4" fillId="0" borderId="4" xfId="0" applyFont="1" applyBorder="1"/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6" fillId="0" borderId="0" xfId="1" applyNumberFormat="1" applyFont="1"/>
    <xf numFmtId="4" fontId="6" fillId="0" borderId="0" xfId="1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6" fillId="0" borderId="3" xfId="1" applyNumberFormat="1" applyFont="1" applyBorder="1"/>
    <xf numFmtId="4" fontId="3" fillId="0" borderId="3" xfId="0" applyNumberFormat="1" applyFont="1" applyBorder="1" applyAlignment="1">
      <alignment horizontal="right"/>
    </xf>
    <xf numFmtId="4" fontId="4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164" fontId="3" fillId="0" borderId="0" xfId="1" applyFont="1" applyAlignment="1">
      <alignment horizontal="right"/>
    </xf>
    <xf numFmtId="4" fontId="1" fillId="0" borderId="0" xfId="1" applyNumberFormat="1" applyAlignment="1">
      <alignment horizontal="right"/>
    </xf>
    <xf numFmtId="2" fontId="4" fillId="0" borderId="0" xfId="0" applyNumberFormat="1" applyFont="1"/>
    <xf numFmtId="39" fontId="4" fillId="0" borderId="0" xfId="0" applyNumberFormat="1" applyFont="1"/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11" fillId="0" borderId="0" xfId="0" applyFont="1"/>
    <xf numFmtId="0" fontId="2" fillId="0" borderId="0" xfId="0" applyFont="1"/>
    <xf numFmtId="0" fontId="10" fillId="0" borderId="0" xfId="0" applyFont="1"/>
    <xf numFmtId="43" fontId="6" fillId="0" borderId="0" xfId="0" applyNumberFormat="1" applyFont="1"/>
    <xf numFmtId="43" fontId="6" fillId="0" borderId="3" xfId="0" applyNumberFormat="1" applyFont="1" applyBorder="1"/>
    <xf numFmtId="39" fontId="6" fillId="0" borderId="3" xfId="1" applyNumberFormat="1" applyFont="1" applyBorder="1"/>
    <xf numFmtId="0" fontId="12" fillId="0" borderId="0" xfId="0" applyFont="1" applyAlignment="1">
      <alignment wrapText="1"/>
    </xf>
    <xf numFmtId="0" fontId="12" fillId="2" borderId="0" xfId="0" applyFont="1" applyFill="1"/>
    <xf numFmtId="0" fontId="13" fillId="0" borderId="0" xfId="0" applyFont="1"/>
    <xf numFmtId="4" fontId="13" fillId="0" borderId="0" xfId="1" applyNumberFormat="1" applyFont="1" applyAlignment="1">
      <alignment horizontal="right"/>
    </xf>
    <xf numFmtId="2" fontId="13" fillId="0" borderId="0" xfId="0" applyNumberFormat="1" applyFont="1"/>
    <xf numFmtId="0" fontId="14" fillId="4" borderId="0" xfId="0" applyFont="1" applyFill="1"/>
    <xf numFmtId="4" fontId="14" fillId="4" borderId="0" xfId="0" applyNumberFormat="1" applyFont="1" applyFill="1"/>
    <xf numFmtId="0" fontId="14" fillId="0" borderId="0" xfId="0" applyFont="1"/>
    <xf numFmtId="0" fontId="12" fillId="4" borderId="0" xfId="0" applyFont="1" applyFill="1"/>
    <xf numFmtId="4" fontId="12" fillId="4" borderId="0" xfId="0" applyNumberFormat="1" applyFont="1" applyFill="1" applyAlignment="1">
      <alignment horizontal="right"/>
    </xf>
    <xf numFmtId="0" fontId="12" fillId="4" borderId="0" xfId="0" applyFont="1" applyFill="1" applyAlignment="1">
      <alignment horizontal="right"/>
    </xf>
    <xf numFmtId="4" fontId="14" fillId="4" borderId="3" xfId="0" applyNumberFormat="1" applyFont="1" applyFill="1" applyBorder="1"/>
    <xf numFmtId="4" fontId="12" fillId="4" borderId="0" xfId="0" applyNumberFormat="1" applyFont="1" applyFill="1"/>
    <xf numFmtId="0" fontId="14" fillId="0" borderId="0" xfId="0" applyFont="1" applyAlignment="1">
      <alignment wrapText="1"/>
    </xf>
    <xf numFmtId="0" fontId="14" fillId="4" borderId="0" xfId="0" applyFont="1" applyFill="1" applyAlignment="1">
      <alignment horizontal="center"/>
    </xf>
    <xf numFmtId="4" fontId="14" fillId="4" borderId="3" xfId="1" applyNumberFormat="1" applyFont="1" applyFill="1" applyBorder="1" applyAlignment="1">
      <alignment horizontal="right"/>
    </xf>
    <xf numFmtId="164" fontId="14" fillId="4" borderId="0" xfId="1" applyFont="1" applyFill="1"/>
    <xf numFmtId="164" fontId="14" fillId="0" borderId="0" xfId="1" applyFont="1"/>
    <xf numFmtId="4" fontId="12" fillId="4" borderId="0" xfId="1" applyNumberFormat="1" applyFont="1" applyFill="1" applyAlignment="1">
      <alignment horizontal="right"/>
    </xf>
    <xf numFmtId="164" fontId="12" fillId="4" borderId="0" xfId="1" applyFont="1" applyFill="1"/>
    <xf numFmtId="4" fontId="14" fillId="4" borderId="0" xfId="1" applyNumberFormat="1" applyFont="1" applyFill="1"/>
    <xf numFmtId="0" fontId="14" fillId="4" borderId="0" xfId="0" applyFont="1" applyFill="1" applyAlignment="1">
      <alignment horizontal="right"/>
    </xf>
    <xf numFmtId="4" fontId="14" fillId="4" borderId="3" xfId="1" applyNumberFormat="1" applyFont="1" applyFill="1" applyBorder="1"/>
    <xf numFmtId="165" fontId="14" fillId="4" borderId="0" xfId="1" applyNumberFormat="1" applyFont="1" applyFill="1"/>
    <xf numFmtId="4" fontId="12" fillId="4" borderId="0" xfId="1" applyNumberFormat="1" applyFont="1" applyFill="1"/>
    <xf numFmtId="0" fontId="14" fillId="4" borderId="0" xfId="0" applyFont="1" applyFill="1" applyAlignment="1">
      <alignment horizontal="left" wrapText="1"/>
    </xf>
    <xf numFmtId="4" fontId="14" fillId="4" borderId="0" xfId="0" applyNumberFormat="1" applyFont="1" applyFill="1" applyAlignment="1">
      <alignment horizontal="left" wrapText="1"/>
    </xf>
    <xf numFmtId="4" fontId="14" fillId="0" borderId="0" xfId="0" applyNumberFormat="1" applyFont="1"/>
    <xf numFmtId="4" fontId="14" fillId="4" borderId="0" xfId="0" applyNumberFormat="1" applyFont="1" applyFill="1" applyAlignment="1">
      <alignment horizontal="left"/>
    </xf>
    <xf numFmtId="0" fontId="14" fillId="4" borderId="0" xfId="0" applyFont="1" applyFill="1" applyAlignment="1">
      <alignment horizontal="left"/>
    </xf>
    <xf numFmtId="4" fontId="14" fillId="4" borderId="0" xfId="0" applyNumberFormat="1" applyFont="1" applyFill="1" applyAlignment="1">
      <alignment horizontal="right"/>
    </xf>
    <xf numFmtId="4" fontId="14" fillId="0" borderId="3" xfId="1" applyNumberFormat="1" applyFont="1" applyBorder="1"/>
    <xf numFmtId="4" fontId="12" fillId="0" borderId="0" xfId="1" applyNumberFormat="1" applyFont="1"/>
    <xf numFmtId="0" fontId="15" fillId="0" borderId="0" xfId="0" applyFont="1" applyAlignment="1">
      <alignment horizontal="right" vertical="center"/>
    </xf>
    <xf numFmtId="4" fontId="16" fillId="0" borderId="0" xfId="0" applyNumberFormat="1" applyFont="1"/>
    <xf numFmtId="165" fontId="12" fillId="4" borderId="0" xfId="1" applyNumberFormat="1" applyFont="1" applyFill="1"/>
    <xf numFmtId="43" fontId="14" fillId="0" borderId="3" xfId="0" applyNumberFormat="1" applyFont="1" applyBorder="1"/>
    <xf numFmtId="0" fontId="12" fillId="4" borderId="0" xfId="0" applyFont="1" applyFill="1" applyAlignment="1">
      <alignment horizontal="left"/>
    </xf>
    <xf numFmtId="4" fontId="12" fillId="4" borderId="0" xfId="0" applyNumberFormat="1" applyFont="1" applyFill="1" applyAlignment="1">
      <alignment horizontal="left"/>
    </xf>
    <xf numFmtId="4" fontId="14" fillId="4" borderId="3" xfId="1" applyNumberFormat="1" applyFont="1" applyFill="1" applyBorder="1" applyAlignment="1">
      <alignment horizontal="center"/>
    </xf>
    <xf numFmtId="4" fontId="12" fillId="4" borderId="0" xfId="1" applyNumberFormat="1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4" fontId="14" fillId="4" borderId="3" xfId="0" applyNumberFormat="1" applyFont="1" applyFill="1" applyBorder="1" applyAlignment="1">
      <alignment horizontal="right"/>
    </xf>
    <xf numFmtId="0" fontId="17" fillId="0" borderId="0" xfId="0" applyFont="1" applyAlignment="1">
      <alignment horizontal="center" wrapText="1"/>
    </xf>
    <xf numFmtId="43" fontId="8" fillId="0" borderId="0" xfId="1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4" borderId="0" xfId="0" applyFont="1" applyFill="1" applyAlignment="1">
      <alignment horizontal="left"/>
    </xf>
    <xf numFmtId="0" fontId="12" fillId="3" borderId="5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horizontal="center" wrapText="1"/>
    </xf>
    <xf numFmtId="0" fontId="12" fillId="3" borderId="7" xfId="0" applyFont="1" applyFill="1" applyBorder="1" applyAlignment="1">
      <alignment horizontal="center" wrapText="1"/>
    </xf>
    <xf numFmtId="0" fontId="12" fillId="4" borderId="0" xfId="0" applyFont="1" applyFill="1" applyAlignment="1">
      <alignment horizontal="left"/>
    </xf>
    <xf numFmtId="0" fontId="14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26</xdr:row>
      <xdr:rowOff>66675</xdr:rowOff>
    </xdr:from>
    <xdr:to>
      <xdr:col>0</xdr:col>
      <xdr:colOff>2762250</xdr:colOff>
      <xdr:row>27</xdr:row>
      <xdr:rowOff>76200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1655588</xdr:colOff>
      <xdr:row>0</xdr:row>
      <xdr:rowOff>597460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1646063" cy="597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</xdr:rowOff>
    </xdr:from>
    <xdr:to>
      <xdr:col>0</xdr:col>
      <xdr:colOff>1655588</xdr:colOff>
      <xdr:row>0</xdr:row>
      <xdr:rowOff>752475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A4E751F-5C0B-4019-B652-BDA781F23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"/>
          <a:ext cx="1646063" cy="7524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-Estado%20de%20Result.%20Nov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RESULTADOS"/>
    </sheetNames>
    <sheetDataSet>
      <sheetData sheetId="0">
        <row r="28">
          <cell r="C28">
            <v>63272541.039999932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O56"/>
  <sheetViews>
    <sheetView tabSelected="1" zoomScale="90" zoomScaleNormal="90" workbookViewId="0">
      <selection activeCell="G60" sqref="G60"/>
    </sheetView>
  </sheetViews>
  <sheetFormatPr baseColWidth="10" defaultColWidth="9.140625" defaultRowHeight="14.25" x14ac:dyDescent="0.2"/>
  <cols>
    <col min="1" max="1" width="42.85546875" style="2" customWidth="1"/>
    <col min="2" max="2" width="11.7109375" style="2" customWidth="1"/>
    <col min="3" max="3" width="27.7109375" style="2" customWidth="1"/>
    <col min="4" max="4" width="2.5703125" style="2" customWidth="1"/>
    <col min="5" max="5" width="27.7109375" style="2" customWidth="1"/>
    <col min="6" max="6" width="9.140625" style="2"/>
    <col min="7" max="7" width="16.140625" style="2" bestFit="1" customWidth="1"/>
    <col min="8" max="8" width="10.5703125" style="2" bestFit="1" customWidth="1"/>
    <col min="9" max="9" width="19.5703125" style="2" bestFit="1" customWidth="1"/>
    <col min="10" max="11" width="9.140625" style="2"/>
    <col min="12" max="12" width="17.42578125" style="32" bestFit="1" customWidth="1"/>
    <col min="13" max="13" width="9.140625" style="2"/>
    <col min="14" max="14" width="19.42578125" style="2" bestFit="1" customWidth="1"/>
    <col min="15" max="15" width="14.7109375" style="33" bestFit="1" customWidth="1"/>
    <col min="16" max="16384" width="9.140625" style="2"/>
  </cols>
  <sheetData>
    <row r="1" spans="1:15" ht="66" customHeight="1" x14ac:dyDescent="0.2">
      <c r="A1" s="91" t="s">
        <v>130</v>
      </c>
      <c r="B1" s="91"/>
      <c r="C1" s="91"/>
      <c r="D1" s="91"/>
      <c r="E1" s="91"/>
      <c r="F1" s="3"/>
      <c r="G1" s="3"/>
      <c r="H1" s="3"/>
    </row>
    <row r="2" spans="1:15" ht="15" thickBot="1" x14ac:dyDescent="0.25">
      <c r="A2" s="29"/>
      <c r="B2" s="29"/>
      <c r="C2" s="29"/>
      <c r="D2" s="29"/>
      <c r="E2" s="29"/>
      <c r="F2" s="3"/>
      <c r="G2" s="3"/>
      <c r="H2" s="3"/>
    </row>
    <row r="3" spans="1:15" ht="15" thickTop="1" x14ac:dyDescent="0.2">
      <c r="A3" s="28"/>
      <c r="B3" s="28"/>
      <c r="C3" s="28"/>
      <c r="D3" s="28"/>
      <c r="E3" s="28"/>
      <c r="F3" s="3"/>
      <c r="G3" s="3"/>
      <c r="H3" s="3"/>
    </row>
    <row r="4" spans="1:15" ht="15.75" thickBot="1" x14ac:dyDescent="0.3">
      <c r="A4" s="36"/>
      <c r="B4" s="38" t="s">
        <v>0</v>
      </c>
      <c r="C4" s="4">
        <v>2022</v>
      </c>
      <c r="D4" s="16"/>
      <c r="E4" s="4">
        <v>2021</v>
      </c>
    </row>
    <row r="5" spans="1:15" ht="15" x14ac:dyDescent="0.25">
      <c r="A5" s="1" t="s">
        <v>1</v>
      </c>
      <c r="B5" s="38"/>
      <c r="C5" s="5"/>
      <c r="D5" s="5"/>
      <c r="E5" s="5"/>
    </row>
    <row r="6" spans="1:15" ht="15" x14ac:dyDescent="0.25">
      <c r="A6" s="1" t="s">
        <v>2</v>
      </c>
      <c r="B6" s="38"/>
      <c r="C6" s="5"/>
      <c r="D6" s="5"/>
      <c r="E6" s="5"/>
    </row>
    <row r="7" spans="1:15" ht="15" x14ac:dyDescent="0.25">
      <c r="A7" s="5" t="s">
        <v>3</v>
      </c>
      <c r="B7" s="38" t="s">
        <v>4</v>
      </c>
      <c r="C7" s="17">
        <v>144696982.59</v>
      </c>
      <c r="D7" s="22"/>
      <c r="E7" s="17">
        <v>100979095.7</v>
      </c>
    </row>
    <row r="8" spans="1:15" ht="15" x14ac:dyDescent="0.25">
      <c r="A8" s="5" t="s">
        <v>5</v>
      </c>
      <c r="B8" s="38" t="s">
        <v>6</v>
      </c>
      <c r="C8" s="18">
        <v>6777572.0699999994</v>
      </c>
      <c r="D8" s="22"/>
      <c r="E8" s="18">
        <v>21301.91</v>
      </c>
    </row>
    <row r="9" spans="1:15" ht="15" x14ac:dyDescent="0.25">
      <c r="A9" s="5" t="s">
        <v>7</v>
      </c>
      <c r="B9" s="38" t="s">
        <v>8</v>
      </c>
      <c r="C9" s="19">
        <v>703905.06</v>
      </c>
      <c r="D9" s="22"/>
      <c r="E9" s="19">
        <v>641246.93999999994</v>
      </c>
    </row>
    <row r="10" spans="1:15" ht="15" x14ac:dyDescent="0.25">
      <c r="A10" s="5" t="s">
        <v>9</v>
      </c>
      <c r="B10" s="38" t="s">
        <v>10</v>
      </c>
      <c r="C10" s="20">
        <v>2595813.2600000007</v>
      </c>
      <c r="D10" s="22"/>
      <c r="E10" s="20">
        <v>2546715.7999999998</v>
      </c>
      <c r="H10"/>
      <c r="I10" s="13"/>
      <c r="L10" s="2"/>
      <c r="O10" s="2"/>
    </row>
    <row r="11" spans="1:15" x14ac:dyDescent="0.2">
      <c r="A11" s="1" t="s">
        <v>11</v>
      </c>
      <c r="B11" s="38"/>
      <c r="C11" s="21">
        <f>SUM(C7:C10)</f>
        <v>154774272.97999999</v>
      </c>
      <c r="D11" s="21"/>
      <c r="E11" s="21">
        <f t="shared" ref="E11" si="0">SUM(E7:E10)</f>
        <v>104188360.34999999</v>
      </c>
      <c r="H11"/>
      <c r="I11" s="13"/>
      <c r="L11" s="2"/>
      <c r="O11" s="2"/>
    </row>
    <row r="12" spans="1:15" ht="15" x14ac:dyDescent="0.25">
      <c r="A12" s="1"/>
      <c r="B12" s="38"/>
      <c r="C12" s="22"/>
      <c r="D12" s="22"/>
      <c r="E12" s="22"/>
      <c r="H12"/>
      <c r="I12" s="13"/>
      <c r="L12" s="2"/>
      <c r="O12" s="2"/>
    </row>
    <row r="13" spans="1:15" ht="15" x14ac:dyDescent="0.25">
      <c r="A13" s="1" t="s">
        <v>12</v>
      </c>
      <c r="B13" s="38"/>
      <c r="D13" s="22"/>
      <c r="E13" s="22"/>
      <c r="H13"/>
      <c r="I13" s="13"/>
      <c r="L13" s="2"/>
      <c r="O13" s="2"/>
    </row>
    <row r="14" spans="1:15" ht="15" x14ac:dyDescent="0.25">
      <c r="A14" s="5" t="s">
        <v>13</v>
      </c>
      <c r="B14" s="38" t="s">
        <v>14</v>
      </c>
      <c r="C14" s="17">
        <v>102301156.06999998</v>
      </c>
      <c r="D14" s="22"/>
      <c r="E14" s="17">
        <v>104346171.72</v>
      </c>
      <c r="I14" s="13"/>
      <c r="L14" s="2"/>
      <c r="O14" s="2"/>
    </row>
    <row r="15" spans="1:15" ht="15" x14ac:dyDescent="0.25">
      <c r="A15" s="5" t="s">
        <v>15</v>
      </c>
      <c r="B15" s="38" t="s">
        <v>16</v>
      </c>
      <c r="C15" s="18">
        <v>39233391.790000007</v>
      </c>
      <c r="D15" s="22"/>
      <c r="E15" s="18">
        <v>39233397.789999999</v>
      </c>
      <c r="I15" s="13"/>
      <c r="L15" s="2"/>
      <c r="O15" s="2"/>
    </row>
    <row r="16" spans="1:15" ht="15" x14ac:dyDescent="0.25">
      <c r="A16" s="5" t="s">
        <v>17</v>
      </c>
      <c r="B16" s="38" t="s">
        <v>18</v>
      </c>
      <c r="C16" s="23">
        <v>12642407.17</v>
      </c>
      <c r="D16" s="22"/>
      <c r="E16" s="23">
        <v>9407580.1899999995</v>
      </c>
      <c r="I16" s="13"/>
      <c r="L16" s="2"/>
      <c r="O16" s="2"/>
    </row>
    <row r="17" spans="1:15" ht="15" x14ac:dyDescent="0.25">
      <c r="A17" s="1" t="s">
        <v>19</v>
      </c>
      <c r="B17" s="38"/>
      <c r="C17" s="21">
        <f>SUM(C14:C16)</f>
        <v>154176955.02999997</v>
      </c>
      <c r="D17" s="22"/>
      <c r="E17" s="21">
        <f>SUM(E14:E16)</f>
        <v>152987149.69999999</v>
      </c>
      <c r="I17" s="13"/>
      <c r="L17" s="2"/>
      <c r="O17" s="2"/>
    </row>
    <row r="18" spans="1:15" ht="15" x14ac:dyDescent="0.25">
      <c r="A18" s="1"/>
      <c r="B18" s="38"/>
      <c r="C18" s="21"/>
      <c r="D18" s="22"/>
      <c r="E18" s="21"/>
      <c r="I18" s="13"/>
      <c r="L18" s="2"/>
      <c r="O18" s="2"/>
    </row>
    <row r="19" spans="1:15" ht="15" thickBot="1" x14ac:dyDescent="0.25">
      <c r="A19" s="1" t="s">
        <v>20</v>
      </c>
      <c r="B19" s="38"/>
      <c r="C19" s="24">
        <f>+C11+C17</f>
        <v>308951228.00999999</v>
      </c>
      <c r="D19" s="30"/>
      <c r="E19" s="24">
        <f>+E11+E17</f>
        <v>257175510.04999998</v>
      </c>
      <c r="H19" s="27"/>
      <c r="I19" s="13"/>
      <c r="L19" s="2"/>
      <c r="O19" s="2"/>
    </row>
    <row r="20" spans="1:15" ht="15.75" thickTop="1" x14ac:dyDescent="0.25">
      <c r="A20" s="1"/>
      <c r="B20" s="38"/>
      <c r="C20" s="5"/>
      <c r="D20" s="5"/>
      <c r="E20" s="5"/>
      <c r="I20" s="13"/>
      <c r="L20" s="2"/>
      <c r="O20" s="2"/>
    </row>
    <row r="21" spans="1:15" ht="15" x14ac:dyDescent="0.25">
      <c r="A21" s="1" t="s">
        <v>21</v>
      </c>
      <c r="B21" s="38"/>
      <c r="C21" s="6"/>
      <c r="D21" s="5"/>
      <c r="E21" s="5"/>
      <c r="I21" s="13"/>
      <c r="L21" s="2"/>
      <c r="O21" s="2"/>
    </row>
    <row r="22" spans="1:15" ht="15" x14ac:dyDescent="0.25">
      <c r="A22" s="1"/>
      <c r="B22" s="38"/>
      <c r="C22" s="6"/>
      <c r="D22" s="5"/>
      <c r="E22" s="5"/>
      <c r="I22" s="33"/>
      <c r="L22" s="2"/>
      <c r="O22" s="2"/>
    </row>
    <row r="23" spans="1:15" ht="15" x14ac:dyDescent="0.25">
      <c r="A23" s="39" t="s">
        <v>22</v>
      </c>
      <c r="B23" s="40"/>
      <c r="C23" s="5"/>
      <c r="D23" s="5"/>
      <c r="E23" s="5"/>
      <c r="I23" s="33"/>
      <c r="L23" s="2"/>
      <c r="O23" s="2"/>
    </row>
    <row r="24" spans="1:15" ht="15" x14ac:dyDescent="0.25">
      <c r="A24" s="5"/>
      <c r="B24" s="41"/>
      <c r="D24" s="5"/>
      <c r="E24" s="5"/>
      <c r="I24" s="33"/>
      <c r="L24" s="2"/>
      <c r="O24" s="2"/>
    </row>
    <row r="25" spans="1:15" ht="15" x14ac:dyDescent="0.25">
      <c r="A25" s="5" t="s">
        <v>23</v>
      </c>
      <c r="B25" s="38" t="s">
        <v>24</v>
      </c>
      <c r="C25" s="35">
        <v>3499446.9599999995</v>
      </c>
      <c r="D25" s="22"/>
      <c r="E25" s="17">
        <v>2893890.84</v>
      </c>
    </row>
    <row r="26" spans="1:15" ht="15" x14ac:dyDescent="0.25">
      <c r="A26" s="5" t="s">
        <v>25</v>
      </c>
      <c r="B26" s="38" t="s">
        <v>26</v>
      </c>
      <c r="C26" s="17">
        <v>1006917.4299999999</v>
      </c>
      <c r="D26" s="22"/>
      <c r="E26" s="17">
        <v>1134264.6000000001</v>
      </c>
    </row>
    <row r="27" spans="1:15" ht="15" x14ac:dyDescent="0.25">
      <c r="A27" s="5" t="s">
        <v>27</v>
      </c>
      <c r="B27" s="38" t="s">
        <v>28</v>
      </c>
      <c r="C27" s="25">
        <v>41674060.700000003</v>
      </c>
      <c r="D27" s="22"/>
      <c r="E27" s="25">
        <v>57169041.82</v>
      </c>
    </row>
    <row r="28" spans="1:15" x14ac:dyDescent="0.2">
      <c r="A28" s="1" t="s">
        <v>29</v>
      </c>
      <c r="B28" s="38"/>
      <c r="C28" s="21">
        <f>SUM(C25:C27)</f>
        <v>46180425.090000004</v>
      </c>
      <c r="D28" s="30"/>
      <c r="E28" s="21">
        <f>SUM(E25:E27)</f>
        <v>61197197.259999998</v>
      </c>
    </row>
    <row r="29" spans="1:15" x14ac:dyDescent="0.2">
      <c r="A29" s="1"/>
      <c r="B29" s="1"/>
      <c r="C29" s="21"/>
      <c r="D29" s="30"/>
      <c r="E29" s="21"/>
    </row>
    <row r="30" spans="1:15" x14ac:dyDescent="0.2">
      <c r="A30" s="39" t="s">
        <v>30</v>
      </c>
      <c r="B30" s="1"/>
      <c r="C30" s="21"/>
      <c r="D30" s="30"/>
      <c r="E30" s="21"/>
    </row>
    <row r="31" spans="1:15" ht="15" x14ac:dyDescent="0.25">
      <c r="A31" s="5" t="s">
        <v>31</v>
      </c>
      <c r="B31" s="1"/>
      <c r="C31" s="26">
        <v>0</v>
      </c>
      <c r="D31" s="30"/>
      <c r="E31" s="26">
        <v>0</v>
      </c>
    </row>
    <row r="32" spans="1:15" x14ac:dyDescent="0.2">
      <c r="A32" s="1" t="s">
        <v>32</v>
      </c>
      <c r="B32" s="1"/>
      <c r="C32" s="21">
        <v>0</v>
      </c>
      <c r="D32" s="30"/>
      <c r="E32" s="21">
        <v>0</v>
      </c>
    </row>
    <row r="33" spans="1:15" ht="15" x14ac:dyDescent="0.25">
      <c r="A33" s="5"/>
      <c r="B33" s="5"/>
      <c r="C33" s="22"/>
      <c r="D33" s="22"/>
      <c r="E33" s="22"/>
    </row>
    <row r="34" spans="1:15" ht="15" x14ac:dyDescent="0.25">
      <c r="A34" s="1" t="s">
        <v>33</v>
      </c>
      <c r="B34" s="1"/>
      <c r="C34" s="19"/>
      <c r="D34" s="19"/>
      <c r="E34" s="19"/>
      <c r="K34" s="33"/>
      <c r="L34" s="2"/>
      <c r="O34" s="2"/>
    </row>
    <row r="35" spans="1:15" ht="15" x14ac:dyDescent="0.25">
      <c r="A35" s="5" t="s">
        <v>34</v>
      </c>
      <c r="B35" s="5"/>
      <c r="C35" s="17">
        <v>14107511</v>
      </c>
      <c r="D35" s="30"/>
      <c r="E35" s="43">
        <v>-3359615.92</v>
      </c>
      <c r="K35" s="33"/>
      <c r="L35" s="2"/>
      <c r="O35" s="2"/>
    </row>
    <row r="36" spans="1:15" ht="15" x14ac:dyDescent="0.25">
      <c r="A36" s="5" t="s">
        <v>35</v>
      </c>
      <c r="B36" s="5"/>
      <c r="C36" s="17">
        <v>9450837.6500000004</v>
      </c>
      <c r="D36" s="30"/>
      <c r="E36" s="17">
        <v>9450837.6500000004</v>
      </c>
      <c r="I36" s="27"/>
      <c r="K36" s="33"/>
      <c r="L36" s="2"/>
      <c r="O36" s="2"/>
    </row>
    <row r="37" spans="1:15" ht="15" x14ac:dyDescent="0.25">
      <c r="A37" s="5" t="s">
        <v>36</v>
      </c>
      <c r="B37" s="5"/>
      <c r="C37" s="17">
        <v>175939913.22999999</v>
      </c>
      <c r="D37" s="31"/>
      <c r="E37" s="17">
        <v>182598018.31999999</v>
      </c>
      <c r="G37" s="34"/>
      <c r="H37" s="34"/>
      <c r="I37" s="34"/>
      <c r="K37" s="33"/>
      <c r="L37" s="2"/>
      <c r="O37" s="2"/>
    </row>
    <row r="38" spans="1:15" ht="15" x14ac:dyDescent="0.25">
      <c r="A38" s="5" t="s">
        <v>37</v>
      </c>
      <c r="B38" s="5"/>
      <c r="C38" s="45">
        <f>+'[1]ESTADO DE RESULTADOS'!$C$28</f>
        <v>63272541.039999932</v>
      </c>
      <c r="D38" s="31"/>
      <c r="E38" s="44">
        <v>7289072.7400000002</v>
      </c>
      <c r="G38" s="27"/>
      <c r="H38" s="27"/>
      <c r="I38" s="27"/>
      <c r="K38" s="33"/>
      <c r="L38" s="2"/>
      <c r="O38" s="2"/>
    </row>
    <row r="39" spans="1:15" x14ac:dyDescent="0.2">
      <c r="A39" s="1" t="s">
        <v>38</v>
      </c>
      <c r="B39" s="1"/>
      <c r="C39" s="21">
        <f>SUM(C35:C38)</f>
        <v>262770802.91999993</v>
      </c>
      <c r="D39" s="30"/>
      <c r="E39" s="21">
        <f>SUM(E35:E38)</f>
        <v>195978312.78999999</v>
      </c>
      <c r="G39" s="34"/>
      <c r="H39" s="34"/>
      <c r="I39" s="34"/>
      <c r="K39" s="33"/>
      <c r="L39" s="2"/>
      <c r="O39" s="2"/>
    </row>
    <row r="40" spans="1:15" x14ac:dyDescent="0.2">
      <c r="A40" s="1"/>
      <c r="B40" s="1"/>
      <c r="C40" s="21"/>
      <c r="D40" s="30"/>
      <c r="E40" s="21"/>
      <c r="K40" s="33"/>
      <c r="L40" s="2"/>
      <c r="O40" s="2"/>
    </row>
    <row r="41" spans="1:15" ht="15" thickBot="1" x14ac:dyDescent="0.25">
      <c r="A41" s="1" t="s">
        <v>39</v>
      </c>
      <c r="B41" s="1"/>
      <c r="C41" s="24">
        <f>+C28+C39</f>
        <v>308951228.00999993</v>
      </c>
      <c r="D41" s="30"/>
      <c r="E41" s="24">
        <f>+E28+E39</f>
        <v>257175510.04999998</v>
      </c>
      <c r="K41" s="33"/>
      <c r="L41" s="2"/>
      <c r="O41" s="2"/>
    </row>
    <row r="42" spans="1:15" ht="15" thickTop="1" x14ac:dyDescent="0.2">
      <c r="C42" s="6"/>
      <c r="D42" s="6"/>
      <c r="E42" s="6"/>
      <c r="K42" s="33"/>
      <c r="L42" s="2"/>
      <c r="O42" s="2"/>
    </row>
    <row r="43" spans="1:15" x14ac:dyDescent="0.2">
      <c r="A43" s="16"/>
      <c r="B43" s="16"/>
      <c r="C43" s="13"/>
      <c r="D43" s="15"/>
      <c r="E43" s="15"/>
      <c r="K43" s="33"/>
      <c r="L43" s="2"/>
      <c r="O43" s="2"/>
    </row>
    <row r="44" spans="1:15" ht="15" x14ac:dyDescent="0.25">
      <c r="A44" s="36" t="s">
        <v>40</v>
      </c>
      <c r="B44" s="92" t="s">
        <v>40</v>
      </c>
      <c r="C44" s="92"/>
      <c r="D44" s="92" t="s">
        <v>40</v>
      </c>
      <c r="E44" s="92"/>
      <c r="F44" s="1"/>
      <c r="I44" s="27"/>
      <c r="K44" s="33"/>
      <c r="L44" s="2"/>
      <c r="O44" s="2"/>
    </row>
    <row r="45" spans="1:15" ht="15" x14ac:dyDescent="0.25">
      <c r="A45" s="36"/>
      <c r="B45" s="36"/>
      <c r="C45" s="36"/>
      <c r="D45" s="36"/>
      <c r="E45" s="36"/>
      <c r="F45" s="1"/>
      <c r="K45" s="33"/>
      <c r="L45" s="2"/>
      <c r="O45" s="2"/>
    </row>
    <row r="46" spans="1:15" ht="15" x14ac:dyDescent="0.25">
      <c r="A46" s="36"/>
      <c r="B46" s="36"/>
      <c r="C46" s="16"/>
      <c r="D46" s="16"/>
      <c r="E46" s="5"/>
      <c r="K46" s="33"/>
      <c r="L46" s="2"/>
      <c r="O46" s="2"/>
    </row>
    <row r="47" spans="1:15" ht="15" x14ac:dyDescent="0.25">
      <c r="A47" s="7"/>
      <c r="B47" s="7"/>
      <c r="C47" s="5"/>
      <c r="D47" s="5"/>
    </row>
    <row r="48" spans="1:15" x14ac:dyDescent="0.2">
      <c r="A48" s="7"/>
      <c r="B48" s="7"/>
    </row>
    <row r="49" spans="1:10" ht="15" x14ac:dyDescent="0.25">
      <c r="A49" s="37" t="s">
        <v>41</v>
      </c>
      <c r="B49" s="93" t="s">
        <v>42</v>
      </c>
      <c r="C49" s="93"/>
      <c r="D49" s="1"/>
      <c r="E49" s="37" t="s">
        <v>147</v>
      </c>
    </row>
    <row r="50" spans="1:10" ht="15" x14ac:dyDescent="0.25">
      <c r="A50" s="37" t="s">
        <v>43</v>
      </c>
      <c r="B50" s="93" t="s">
        <v>44</v>
      </c>
      <c r="C50" s="93"/>
      <c r="E50" s="42" t="s">
        <v>45</v>
      </c>
      <c r="F50" s="1"/>
    </row>
    <row r="51" spans="1:10" ht="15" x14ac:dyDescent="0.25">
      <c r="A51" s="37"/>
      <c r="B51" s="37"/>
      <c r="C51" s="37"/>
      <c r="D51" s="37"/>
      <c r="E51" s="37"/>
      <c r="F51" s="1"/>
    </row>
    <row r="52" spans="1:10" ht="15" thickBot="1" x14ac:dyDescent="0.25">
      <c r="A52" s="14"/>
      <c r="B52" s="14"/>
      <c r="C52" s="14"/>
      <c r="D52" s="14"/>
      <c r="E52" s="14"/>
      <c r="J52" s="8"/>
    </row>
    <row r="53" spans="1:10" ht="15.75" thickTop="1" x14ac:dyDescent="0.25">
      <c r="A53" s="9" t="s">
        <v>46</v>
      </c>
      <c r="B53" s="10"/>
      <c r="C53" s="10"/>
      <c r="D53" s="90" t="s">
        <v>47</v>
      </c>
      <c r="E53" s="90"/>
      <c r="F53" s="11"/>
      <c r="I53" s="12"/>
      <c r="J53" s="8"/>
    </row>
    <row r="54" spans="1:10" ht="15" x14ac:dyDescent="0.25">
      <c r="A54" s="9" t="s">
        <v>48</v>
      </c>
      <c r="B54" s="10"/>
      <c r="C54" s="10"/>
      <c r="D54" s="10"/>
      <c r="E54" s="10"/>
      <c r="F54" s="10"/>
      <c r="G54" s="12"/>
      <c r="J54" s="8"/>
    </row>
    <row r="55" spans="1:10" ht="15" x14ac:dyDescent="0.25">
      <c r="A55" s="9"/>
      <c r="B55" s="10"/>
      <c r="C55" s="10"/>
      <c r="D55" s="10"/>
      <c r="E55" s="10"/>
      <c r="F55" s="10"/>
      <c r="G55" s="12"/>
      <c r="J55" s="8"/>
    </row>
    <row r="56" spans="1:10" ht="32.25" customHeight="1" x14ac:dyDescent="0.25">
      <c r="A56" s="89" t="s">
        <v>160</v>
      </c>
      <c r="B56" s="89"/>
      <c r="C56" s="89"/>
      <c r="D56" s="89"/>
      <c r="E56" s="89"/>
    </row>
  </sheetData>
  <mergeCells count="7">
    <mergeCell ref="A56:E56"/>
    <mergeCell ref="D53:E53"/>
    <mergeCell ref="A1:E1"/>
    <mergeCell ref="D44:E44"/>
    <mergeCell ref="B44:C44"/>
    <mergeCell ref="B50:C50"/>
    <mergeCell ref="B49:C49"/>
  </mergeCells>
  <phoneticPr fontId="0" type="noConversion"/>
  <pageMargins left="0.74803149606299213" right="0.74803149606299213" top="0.70866141732283472" bottom="0.51181102362204722" header="0.15748031496062992" footer="0"/>
  <pageSetup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91D12-0AD3-4611-A341-C54E97BE2F5A}">
  <dimension ref="A1:P158"/>
  <sheetViews>
    <sheetView workbookViewId="0">
      <selection sqref="A1:D158"/>
    </sheetView>
  </sheetViews>
  <sheetFormatPr baseColWidth="10" defaultRowHeight="15.75" x14ac:dyDescent="0.25"/>
  <cols>
    <col min="1" max="1" width="57" style="53" customWidth="1"/>
    <col min="2" max="2" width="29.7109375" style="73" bestFit="1" customWidth="1"/>
    <col min="3" max="3" width="12" style="53" customWidth="1"/>
    <col min="4" max="4" width="23.28515625" style="73" customWidth="1"/>
    <col min="5" max="5" width="18.85546875" style="53" customWidth="1"/>
    <col min="6" max="7" width="11.42578125" style="53"/>
    <col min="8" max="9" width="11.5703125" style="53" bestFit="1" customWidth="1"/>
    <col min="10" max="10" width="11.42578125" style="53"/>
    <col min="11" max="11" width="11.5703125" style="53" bestFit="1" customWidth="1"/>
    <col min="12" max="16384" width="11.42578125" style="53"/>
  </cols>
  <sheetData>
    <row r="1" spans="1:16" s="48" customFormat="1" ht="66" customHeight="1" thickBot="1" x14ac:dyDescent="0.3">
      <c r="A1" s="95" t="s">
        <v>134</v>
      </c>
      <c r="B1" s="96"/>
      <c r="C1" s="96"/>
      <c r="D1" s="97"/>
      <c r="E1" s="46"/>
      <c r="F1" s="46"/>
      <c r="G1" s="47"/>
      <c r="H1" s="47"/>
      <c r="I1" s="47"/>
      <c r="M1" s="49"/>
      <c r="P1" s="50"/>
    </row>
    <row r="2" spans="1:16" x14ac:dyDescent="0.25">
      <c r="A2" s="51"/>
      <c r="B2" s="52"/>
      <c r="C2" s="51"/>
      <c r="D2" s="52"/>
    </row>
    <row r="3" spans="1:16" x14ac:dyDescent="0.25">
      <c r="A3" s="54" t="s">
        <v>49</v>
      </c>
      <c r="B3" s="52"/>
      <c r="C3" s="51"/>
      <c r="D3" s="52"/>
    </row>
    <row r="4" spans="1:16" x14ac:dyDescent="0.25">
      <c r="A4" s="54" t="s">
        <v>1</v>
      </c>
      <c r="B4" s="52"/>
      <c r="C4" s="51"/>
      <c r="D4" s="52"/>
    </row>
    <row r="5" spans="1:16" x14ac:dyDescent="0.25">
      <c r="A5" s="51"/>
      <c r="B5" s="52"/>
      <c r="C5" s="51"/>
      <c r="D5" s="52"/>
    </row>
    <row r="6" spans="1:16" x14ac:dyDescent="0.25">
      <c r="A6" s="98" t="s">
        <v>50</v>
      </c>
      <c r="B6" s="98"/>
      <c r="C6" s="98"/>
      <c r="D6" s="98"/>
    </row>
    <row r="7" spans="1:16" ht="31.5" customHeight="1" x14ac:dyDescent="0.25">
      <c r="A7" s="99" t="s">
        <v>133</v>
      </c>
      <c r="B7" s="99"/>
      <c r="C7" s="99"/>
      <c r="D7" s="99"/>
    </row>
    <row r="8" spans="1:16" x14ac:dyDescent="0.25">
      <c r="A8" s="54" t="s">
        <v>51</v>
      </c>
      <c r="B8" s="87">
        <v>2022</v>
      </c>
      <c r="C8" s="87"/>
      <c r="D8" s="87">
        <v>2021</v>
      </c>
    </row>
    <row r="9" spans="1:16" x14ac:dyDescent="0.25">
      <c r="A9" s="51" t="s">
        <v>52</v>
      </c>
      <c r="B9" s="52">
        <v>50000</v>
      </c>
      <c r="C9" s="52"/>
      <c r="D9" s="52">
        <v>50000</v>
      </c>
    </row>
    <row r="10" spans="1:16" x14ac:dyDescent="0.25">
      <c r="A10" s="51" t="s">
        <v>53</v>
      </c>
      <c r="B10" s="52">
        <v>37868498.950000003</v>
      </c>
      <c r="C10" s="52"/>
      <c r="D10" s="52">
        <v>67697679.590000004</v>
      </c>
    </row>
    <row r="11" spans="1:16" x14ac:dyDescent="0.25">
      <c r="A11" s="51" t="s">
        <v>54</v>
      </c>
      <c r="B11" s="52">
        <v>1386051.75</v>
      </c>
      <c r="C11" s="52"/>
      <c r="D11" s="52">
        <v>576976.09</v>
      </c>
    </row>
    <row r="12" spans="1:16" x14ac:dyDescent="0.25">
      <c r="A12" s="51" t="s">
        <v>55</v>
      </c>
      <c r="B12" s="52">
        <v>22875</v>
      </c>
      <c r="C12" s="52"/>
      <c r="D12" s="52">
        <v>164931.53</v>
      </c>
    </row>
    <row r="13" spans="1:16" x14ac:dyDescent="0.25">
      <c r="A13" s="51" t="s">
        <v>56</v>
      </c>
      <c r="B13" s="57">
        <v>835681</v>
      </c>
      <c r="C13" s="52"/>
      <c r="D13" s="57">
        <v>818951</v>
      </c>
    </row>
    <row r="14" spans="1:16" x14ac:dyDescent="0.25">
      <c r="A14" s="51" t="s">
        <v>57</v>
      </c>
      <c r="B14" s="58">
        <f>SUM(B9:B13)</f>
        <v>40163106.700000003</v>
      </c>
      <c r="C14" s="58"/>
      <c r="D14" s="58">
        <f>SUM(D9:D13)</f>
        <v>69308538.210000008</v>
      </c>
    </row>
    <row r="15" spans="1:16" x14ac:dyDescent="0.25">
      <c r="A15" s="51"/>
      <c r="B15" s="52"/>
      <c r="C15" s="51"/>
      <c r="D15" s="52"/>
    </row>
    <row r="16" spans="1:16" x14ac:dyDescent="0.25">
      <c r="A16" s="51"/>
      <c r="B16" s="52"/>
      <c r="C16" s="51"/>
      <c r="D16" s="52"/>
    </row>
    <row r="17" spans="1:6" x14ac:dyDescent="0.25">
      <c r="A17" s="54" t="s">
        <v>58</v>
      </c>
      <c r="B17" s="52"/>
      <c r="C17" s="51"/>
      <c r="D17" s="52"/>
    </row>
    <row r="18" spans="1:6" ht="38.25" customHeight="1" x14ac:dyDescent="0.25">
      <c r="A18" s="99" t="s">
        <v>135</v>
      </c>
      <c r="B18" s="99"/>
      <c r="C18" s="99"/>
      <c r="D18" s="99"/>
      <c r="E18" s="59"/>
      <c r="F18" s="59"/>
    </row>
    <row r="19" spans="1:6" x14ac:dyDescent="0.25">
      <c r="A19" s="51"/>
      <c r="B19" s="52"/>
      <c r="C19" s="51"/>
      <c r="D19" s="52"/>
    </row>
    <row r="20" spans="1:6" x14ac:dyDescent="0.25">
      <c r="A20" s="54" t="s">
        <v>51</v>
      </c>
      <c r="B20" s="87">
        <v>2022</v>
      </c>
      <c r="C20" s="60"/>
      <c r="D20" s="87">
        <v>2021</v>
      </c>
    </row>
    <row r="21" spans="1:6" x14ac:dyDescent="0.25">
      <c r="A21" s="51" t="s">
        <v>59</v>
      </c>
      <c r="B21" s="61" t="s">
        <v>157</v>
      </c>
      <c r="C21" s="62"/>
      <c r="D21" s="85" t="s">
        <v>131</v>
      </c>
      <c r="F21" s="63"/>
    </row>
    <row r="22" spans="1:6" x14ac:dyDescent="0.25">
      <c r="A22" s="51"/>
      <c r="B22" s="64" t="s">
        <v>158</v>
      </c>
      <c r="C22" s="65"/>
      <c r="D22" s="86" t="s">
        <v>132</v>
      </c>
      <c r="F22" s="63"/>
    </row>
    <row r="23" spans="1:6" x14ac:dyDescent="0.25">
      <c r="A23" s="51"/>
      <c r="B23" s="66"/>
      <c r="C23" s="62"/>
      <c r="D23" s="66"/>
      <c r="E23" s="63"/>
      <c r="F23" s="63"/>
    </row>
    <row r="24" spans="1:6" ht="31.5" customHeight="1" x14ac:dyDescent="0.25">
      <c r="A24" s="99" t="s">
        <v>148</v>
      </c>
      <c r="B24" s="99"/>
      <c r="C24" s="99"/>
      <c r="D24" s="99"/>
    </row>
    <row r="25" spans="1:6" x14ac:dyDescent="0.25">
      <c r="A25" s="51"/>
      <c r="B25" s="52"/>
      <c r="C25" s="51"/>
      <c r="D25" s="52"/>
    </row>
    <row r="26" spans="1:6" x14ac:dyDescent="0.25">
      <c r="A26" s="54" t="s">
        <v>60</v>
      </c>
      <c r="B26" s="52"/>
      <c r="C26" s="51"/>
      <c r="D26" s="52"/>
    </row>
    <row r="27" spans="1:6" x14ac:dyDescent="0.25">
      <c r="A27" s="94" t="s">
        <v>136</v>
      </c>
      <c r="B27" s="94"/>
      <c r="C27" s="94"/>
      <c r="D27" s="94"/>
    </row>
    <row r="28" spans="1:6" x14ac:dyDescent="0.25">
      <c r="A28" s="51"/>
      <c r="B28" s="52"/>
      <c r="C28" s="51"/>
      <c r="D28" s="52"/>
    </row>
    <row r="29" spans="1:6" x14ac:dyDescent="0.25">
      <c r="A29" s="54" t="s">
        <v>51</v>
      </c>
      <c r="B29" s="56">
        <v>2022</v>
      </c>
      <c r="C29" s="67"/>
      <c r="D29" s="56">
        <v>2021</v>
      </c>
    </row>
    <row r="30" spans="1:6" x14ac:dyDescent="0.25">
      <c r="A30" s="51" t="s">
        <v>61</v>
      </c>
      <c r="B30" s="68">
        <v>103289411.72</v>
      </c>
      <c r="C30" s="69"/>
      <c r="D30" s="68">
        <v>31272143.129999999</v>
      </c>
    </row>
    <row r="31" spans="1:6" x14ac:dyDescent="0.25">
      <c r="A31" s="51" t="s">
        <v>62</v>
      </c>
      <c r="B31" s="70">
        <f>+B30</f>
        <v>103289411.72</v>
      </c>
      <c r="C31" s="69"/>
      <c r="D31" s="70">
        <f>+D30</f>
        <v>31272143.129999999</v>
      </c>
    </row>
    <row r="32" spans="1:6" x14ac:dyDescent="0.25">
      <c r="A32" s="51"/>
      <c r="B32" s="52"/>
      <c r="C32" s="51"/>
      <c r="D32" s="52"/>
    </row>
    <row r="33" spans="1:5" x14ac:dyDescent="0.25">
      <c r="A33" s="98" t="s">
        <v>63</v>
      </c>
      <c r="B33" s="98"/>
      <c r="C33" s="98"/>
      <c r="D33" s="98"/>
    </row>
    <row r="34" spans="1:5" ht="47.25" customHeight="1" x14ac:dyDescent="0.25">
      <c r="A34" s="99" t="s">
        <v>153</v>
      </c>
      <c r="B34" s="99"/>
      <c r="C34" s="99"/>
      <c r="D34" s="99"/>
    </row>
    <row r="35" spans="1:5" x14ac:dyDescent="0.25">
      <c r="A35" s="51"/>
      <c r="B35" s="52"/>
      <c r="C35" s="51"/>
      <c r="D35" s="52"/>
    </row>
    <row r="36" spans="1:5" x14ac:dyDescent="0.25">
      <c r="A36" s="98" t="s">
        <v>64</v>
      </c>
      <c r="B36" s="98"/>
      <c r="C36" s="98"/>
      <c r="D36" s="98"/>
    </row>
    <row r="37" spans="1:5" x14ac:dyDescent="0.25">
      <c r="A37" s="51"/>
      <c r="B37" s="52"/>
      <c r="C37" s="51"/>
      <c r="D37" s="52"/>
    </row>
    <row r="38" spans="1:5" ht="31.5" customHeight="1" x14ac:dyDescent="0.25">
      <c r="A38" s="99" t="s">
        <v>149</v>
      </c>
      <c r="B38" s="99"/>
      <c r="C38" s="99"/>
      <c r="D38" s="99"/>
    </row>
    <row r="39" spans="1:5" ht="19.5" customHeight="1" x14ac:dyDescent="0.25">
      <c r="A39" s="71"/>
      <c r="B39" s="72"/>
      <c r="C39" s="71"/>
      <c r="D39" s="72"/>
    </row>
    <row r="40" spans="1:5" x14ac:dyDescent="0.25">
      <c r="A40" s="54" t="s">
        <v>51</v>
      </c>
      <c r="B40" s="56">
        <v>2022</v>
      </c>
      <c r="C40" s="56"/>
      <c r="D40" s="56">
        <v>2021</v>
      </c>
    </row>
    <row r="41" spans="1:5" x14ac:dyDescent="0.25">
      <c r="A41" s="51" t="s">
        <v>65</v>
      </c>
      <c r="B41" s="68">
        <v>7584.85</v>
      </c>
      <c r="C41" s="69"/>
      <c r="D41" s="68">
        <v>18309.07</v>
      </c>
    </row>
    <row r="42" spans="1:5" x14ac:dyDescent="0.25">
      <c r="A42" s="51" t="s">
        <v>66</v>
      </c>
      <c r="B42" s="64">
        <f>SUM(B41:B41)</f>
        <v>7584.85</v>
      </c>
      <c r="C42" s="69"/>
      <c r="D42" s="70">
        <f>SUM(D41:D41)</f>
        <v>18309.07</v>
      </c>
      <c r="E42" s="73"/>
    </row>
    <row r="43" spans="1:5" x14ac:dyDescent="0.25">
      <c r="A43" s="51"/>
      <c r="B43" s="52"/>
      <c r="C43" s="51"/>
      <c r="D43" s="52"/>
    </row>
    <row r="44" spans="1:5" x14ac:dyDescent="0.25">
      <c r="A44" s="54" t="s">
        <v>67</v>
      </c>
      <c r="B44" s="52"/>
      <c r="C44" s="51"/>
      <c r="D44" s="52"/>
    </row>
    <row r="45" spans="1:5" ht="30.75" customHeight="1" x14ac:dyDescent="0.25">
      <c r="A45" s="99" t="s">
        <v>150</v>
      </c>
      <c r="B45" s="94"/>
      <c r="C45" s="94"/>
      <c r="D45" s="94"/>
    </row>
    <row r="46" spans="1:5" x14ac:dyDescent="0.25">
      <c r="A46" s="71"/>
      <c r="B46" s="74"/>
      <c r="C46" s="75"/>
      <c r="D46" s="74"/>
    </row>
    <row r="47" spans="1:5" x14ac:dyDescent="0.25">
      <c r="A47" s="54" t="s">
        <v>51</v>
      </c>
      <c r="B47" s="56">
        <v>2022</v>
      </c>
      <c r="C47" s="56"/>
      <c r="D47" s="56">
        <v>2021</v>
      </c>
    </row>
    <row r="48" spans="1:5" x14ac:dyDescent="0.25">
      <c r="A48" s="51" t="s">
        <v>68</v>
      </c>
      <c r="B48" s="88">
        <v>0</v>
      </c>
      <c r="C48" s="67"/>
      <c r="D48" s="77">
        <v>2992.84</v>
      </c>
    </row>
    <row r="49" spans="1:9" x14ac:dyDescent="0.25">
      <c r="A49" s="51" t="s">
        <v>69</v>
      </c>
      <c r="B49" s="58">
        <f>SUM(B48:B48)</f>
        <v>0</v>
      </c>
      <c r="C49" s="51"/>
      <c r="D49" s="78">
        <f>SUM(D48:D48)</f>
        <v>2992.84</v>
      </c>
    </row>
    <row r="50" spans="1:9" x14ac:dyDescent="0.25">
      <c r="A50" s="51"/>
      <c r="B50" s="58"/>
      <c r="C50" s="51"/>
      <c r="D50" s="78"/>
    </row>
    <row r="51" spans="1:9" x14ac:dyDescent="0.25">
      <c r="A51" s="54" t="s">
        <v>154</v>
      </c>
      <c r="B51" s="52"/>
      <c r="C51" s="51"/>
      <c r="D51" s="52"/>
    </row>
    <row r="52" spans="1:9" x14ac:dyDescent="0.25">
      <c r="A52" s="100" t="s">
        <v>155</v>
      </c>
      <c r="B52" s="100"/>
      <c r="C52" s="100"/>
      <c r="D52" s="100"/>
    </row>
    <row r="53" spans="1:9" x14ac:dyDescent="0.25">
      <c r="A53" s="100"/>
      <c r="B53" s="100"/>
      <c r="C53" s="100"/>
      <c r="D53" s="100"/>
    </row>
    <row r="54" spans="1:9" x14ac:dyDescent="0.25">
      <c r="A54" s="54" t="s">
        <v>51</v>
      </c>
      <c r="B54" s="56">
        <v>2022</v>
      </c>
      <c r="C54" s="56"/>
      <c r="D54" s="56">
        <v>2021</v>
      </c>
    </row>
    <row r="55" spans="1:9" x14ac:dyDescent="0.25">
      <c r="A55" s="51" t="s">
        <v>156</v>
      </c>
      <c r="B55" s="88">
        <v>6769987.2199999997</v>
      </c>
      <c r="C55" s="67"/>
      <c r="D55" s="77">
        <v>0</v>
      </c>
    </row>
    <row r="56" spans="1:9" x14ac:dyDescent="0.25">
      <c r="A56" s="51" t="s">
        <v>159</v>
      </c>
      <c r="B56" s="58">
        <f>SUM(B55:B55)</f>
        <v>6769987.2199999997</v>
      </c>
      <c r="C56" s="51"/>
      <c r="D56" s="78">
        <f>SUM(D55:D55)</f>
        <v>0</v>
      </c>
    </row>
    <row r="57" spans="1:9" x14ac:dyDescent="0.25">
      <c r="A57" s="51"/>
      <c r="B57" s="58"/>
      <c r="C57" s="51"/>
      <c r="D57" s="78"/>
    </row>
    <row r="58" spans="1:9" x14ac:dyDescent="0.25">
      <c r="A58" s="51"/>
      <c r="B58" s="58"/>
      <c r="C58" s="79"/>
      <c r="D58" s="80"/>
      <c r="E58"/>
      <c r="F58"/>
      <c r="G58"/>
      <c r="H58"/>
      <c r="I58"/>
    </row>
    <row r="59" spans="1:9" x14ac:dyDescent="0.25">
      <c r="A59" s="98" t="s">
        <v>70</v>
      </c>
      <c r="B59" s="98"/>
      <c r="C59" s="98"/>
      <c r="D59" s="98"/>
    </row>
    <row r="60" spans="1:9" x14ac:dyDescent="0.25">
      <c r="A60" s="94" t="s">
        <v>137</v>
      </c>
      <c r="B60" s="94"/>
      <c r="C60" s="94"/>
      <c r="D60" s="94"/>
    </row>
    <row r="61" spans="1:9" x14ac:dyDescent="0.25">
      <c r="A61" s="51"/>
      <c r="B61" s="52"/>
      <c r="C61" s="51"/>
      <c r="D61" s="52"/>
    </row>
    <row r="62" spans="1:9" x14ac:dyDescent="0.25">
      <c r="A62" s="51" t="s">
        <v>51</v>
      </c>
      <c r="B62" s="56">
        <v>2022</v>
      </c>
      <c r="C62" s="56"/>
      <c r="D62" s="56">
        <v>2021</v>
      </c>
      <c r="I62" s="53" t="s">
        <v>71</v>
      </c>
    </row>
    <row r="63" spans="1:9" x14ac:dyDescent="0.25">
      <c r="A63" s="51" t="s">
        <v>72</v>
      </c>
      <c r="B63" s="66">
        <v>385227.97</v>
      </c>
      <c r="C63" s="69"/>
      <c r="D63" s="66">
        <v>315325.78999999998</v>
      </c>
    </row>
    <row r="64" spans="1:9" x14ac:dyDescent="0.25">
      <c r="A64" s="51" t="s">
        <v>73</v>
      </c>
      <c r="B64" s="68">
        <v>318677.09000000003</v>
      </c>
      <c r="C64" s="69"/>
      <c r="D64" s="68">
        <v>325921.15000000002</v>
      </c>
    </row>
    <row r="65" spans="1:4" x14ac:dyDescent="0.25">
      <c r="A65" s="51" t="s">
        <v>74</v>
      </c>
      <c r="B65" s="70">
        <f>SUM(B63:B64)</f>
        <v>703905.06</v>
      </c>
      <c r="C65" s="81"/>
      <c r="D65" s="70">
        <f>SUM(D63:D64)</f>
        <v>641246.93999999994</v>
      </c>
    </row>
    <row r="66" spans="1:4" x14ac:dyDescent="0.25">
      <c r="A66" s="51" t="s">
        <v>75</v>
      </c>
      <c r="B66" s="52"/>
      <c r="C66" s="51"/>
      <c r="D66" s="52"/>
    </row>
    <row r="67" spans="1:4" x14ac:dyDescent="0.25">
      <c r="A67" s="98" t="s">
        <v>76</v>
      </c>
      <c r="B67" s="98"/>
      <c r="C67" s="98"/>
      <c r="D67" s="98"/>
    </row>
    <row r="68" spans="1:4" x14ac:dyDescent="0.25">
      <c r="A68" s="94" t="s">
        <v>138</v>
      </c>
      <c r="B68" s="94"/>
      <c r="C68" s="94"/>
      <c r="D68" s="94"/>
    </row>
    <row r="69" spans="1:4" x14ac:dyDescent="0.25">
      <c r="A69" s="54" t="s">
        <v>51</v>
      </c>
      <c r="B69" s="56">
        <v>2022</v>
      </c>
      <c r="C69" s="56"/>
      <c r="D69" s="56">
        <v>2021</v>
      </c>
    </row>
    <row r="70" spans="1:4" x14ac:dyDescent="0.25">
      <c r="A70" s="51" t="s">
        <v>77</v>
      </c>
      <c r="B70" s="52">
        <v>2470098.5099999998</v>
      </c>
      <c r="C70" s="52"/>
      <c r="D70" s="52">
        <v>2385217.9</v>
      </c>
    </row>
    <row r="71" spans="1:4" x14ac:dyDescent="0.25">
      <c r="A71" s="51" t="s">
        <v>78</v>
      </c>
      <c r="B71" s="57">
        <v>125714.75</v>
      </c>
      <c r="C71" s="52"/>
      <c r="D71" s="57">
        <v>161497.9</v>
      </c>
    </row>
    <row r="72" spans="1:4" x14ac:dyDescent="0.25">
      <c r="A72" s="51" t="s">
        <v>79</v>
      </c>
      <c r="B72" s="58">
        <f>SUM(B70:B71)</f>
        <v>2595813.2599999998</v>
      </c>
      <c r="C72" s="58"/>
      <c r="D72" s="58">
        <f>SUM(D70:D71)</f>
        <v>2546715.7999999998</v>
      </c>
    </row>
    <row r="73" spans="1:4" x14ac:dyDescent="0.25">
      <c r="A73" s="51"/>
      <c r="B73" s="52"/>
      <c r="C73" s="51"/>
      <c r="D73" s="52"/>
    </row>
    <row r="74" spans="1:4" x14ac:dyDescent="0.25">
      <c r="A74" s="98" t="s">
        <v>80</v>
      </c>
      <c r="B74" s="98"/>
      <c r="C74" s="98"/>
      <c r="D74" s="98"/>
    </row>
    <row r="75" spans="1:4" x14ac:dyDescent="0.25">
      <c r="A75" s="51" t="s">
        <v>139</v>
      </c>
      <c r="B75" s="52"/>
      <c r="C75" s="51"/>
      <c r="D75" s="52"/>
    </row>
    <row r="76" spans="1:4" x14ac:dyDescent="0.25">
      <c r="A76" s="51"/>
      <c r="B76" s="52"/>
      <c r="C76" s="51"/>
      <c r="D76" s="52"/>
    </row>
    <row r="77" spans="1:4" x14ac:dyDescent="0.25">
      <c r="A77" s="54" t="s">
        <v>51</v>
      </c>
      <c r="B77" s="55">
        <v>2022</v>
      </c>
      <c r="C77" s="56"/>
      <c r="D77" s="55">
        <v>2021</v>
      </c>
    </row>
    <row r="78" spans="1:4" x14ac:dyDescent="0.25">
      <c r="A78" s="51" t="s">
        <v>81</v>
      </c>
      <c r="B78" s="52">
        <v>35297293.880000003</v>
      </c>
      <c r="C78" s="52"/>
      <c r="D78" s="52">
        <v>35297293.880000003</v>
      </c>
    </row>
    <row r="79" spans="1:4" x14ac:dyDescent="0.25">
      <c r="A79" s="51" t="s">
        <v>82</v>
      </c>
      <c r="B79" s="52">
        <v>87017827.489999995</v>
      </c>
      <c r="C79" s="52"/>
      <c r="D79" s="52">
        <v>87017827.489999995</v>
      </c>
    </row>
    <row r="80" spans="1:4" x14ac:dyDescent="0.25">
      <c r="A80" s="51" t="s">
        <v>83</v>
      </c>
      <c r="B80" s="52">
        <v>20461275.84</v>
      </c>
      <c r="C80" s="52"/>
      <c r="D80" s="52">
        <v>20326671.25</v>
      </c>
    </row>
    <row r="81" spans="1:4" x14ac:dyDescent="0.25">
      <c r="A81" s="51" t="s">
        <v>84</v>
      </c>
      <c r="B81" s="52">
        <v>7764883.5</v>
      </c>
      <c r="C81" s="52"/>
      <c r="D81" s="52">
        <v>7764883.46</v>
      </c>
    </row>
    <row r="82" spans="1:4" x14ac:dyDescent="0.25">
      <c r="A82" s="51" t="s">
        <v>85</v>
      </c>
      <c r="B82" s="52">
        <v>12841223.289999999</v>
      </c>
      <c r="C82" s="52"/>
      <c r="D82" s="52">
        <v>12741241.880000001</v>
      </c>
    </row>
    <row r="83" spans="1:4" x14ac:dyDescent="0.25">
      <c r="A83" s="51" t="s">
        <v>86</v>
      </c>
      <c r="B83" s="52">
        <v>388571.36</v>
      </c>
      <c r="C83" s="52"/>
      <c r="D83" s="52">
        <v>388571.36</v>
      </c>
    </row>
    <row r="84" spans="1:4" x14ac:dyDescent="0.25">
      <c r="A84" s="51" t="s">
        <v>87</v>
      </c>
      <c r="B84" s="52">
        <v>4182679.03</v>
      </c>
      <c r="C84" s="52"/>
      <c r="D84" s="52">
        <v>4182679.01</v>
      </c>
    </row>
    <row r="85" spans="1:4" x14ac:dyDescent="0.25">
      <c r="A85" s="51" t="s">
        <v>88</v>
      </c>
      <c r="B85" s="52">
        <v>5417358.46</v>
      </c>
      <c r="C85" s="52"/>
      <c r="D85" s="52">
        <v>3832335.48</v>
      </c>
    </row>
    <row r="86" spans="1:4" x14ac:dyDescent="0.25">
      <c r="A86" s="51" t="s">
        <v>89</v>
      </c>
      <c r="B86" s="52">
        <v>203726.58</v>
      </c>
      <c r="C86" s="52"/>
      <c r="D86" s="52">
        <v>203726.58</v>
      </c>
    </row>
    <row r="87" spans="1:4" x14ac:dyDescent="0.25">
      <c r="A87" s="51" t="s">
        <v>90</v>
      </c>
      <c r="B87" s="52">
        <v>613603.94999999995</v>
      </c>
      <c r="C87" s="52"/>
      <c r="D87" s="52">
        <v>613603.94999999995</v>
      </c>
    </row>
    <row r="88" spans="1:4" x14ac:dyDescent="0.25">
      <c r="A88" s="51" t="s">
        <v>91</v>
      </c>
      <c r="B88" s="52">
        <v>81089.600000000006</v>
      </c>
      <c r="C88" s="52"/>
      <c r="D88" s="52">
        <v>81089.600000000006</v>
      </c>
    </row>
    <row r="89" spans="1:4" x14ac:dyDescent="0.25">
      <c r="A89" s="51" t="s">
        <v>92</v>
      </c>
      <c r="B89" s="57">
        <v>2618721.61</v>
      </c>
      <c r="C89" s="52"/>
      <c r="D89" s="57">
        <v>2618721.61</v>
      </c>
    </row>
    <row r="90" spans="1:4" x14ac:dyDescent="0.25">
      <c r="A90" s="51" t="s">
        <v>93</v>
      </c>
      <c r="B90" s="58">
        <f>SUM(B78:B89)</f>
        <v>176888254.59000003</v>
      </c>
      <c r="C90" s="58"/>
      <c r="D90" s="58">
        <f>SUM(D78:D89)</f>
        <v>175068645.55000001</v>
      </c>
    </row>
    <row r="91" spans="1:4" x14ac:dyDescent="0.25">
      <c r="A91" s="51" t="s">
        <v>94</v>
      </c>
      <c r="B91" s="82">
        <v>-74587098.519999996</v>
      </c>
      <c r="C91" s="52"/>
      <c r="D91" s="82">
        <v>-70722473.829999998</v>
      </c>
    </row>
    <row r="92" spans="1:4" x14ac:dyDescent="0.25">
      <c r="A92" s="51" t="s">
        <v>95</v>
      </c>
      <c r="B92" s="58">
        <f>+B90+B91</f>
        <v>102301156.07000004</v>
      </c>
      <c r="C92" s="58"/>
      <c r="D92" s="58">
        <f>SUM(D90:D91)</f>
        <v>104346171.72000001</v>
      </c>
    </row>
    <row r="93" spans="1:4" x14ac:dyDescent="0.25">
      <c r="A93" s="51"/>
      <c r="B93" s="52"/>
      <c r="C93" s="51"/>
      <c r="D93" s="52"/>
    </row>
    <row r="94" spans="1:4" x14ac:dyDescent="0.25">
      <c r="A94" s="98" t="s">
        <v>96</v>
      </c>
      <c r="B94" s="98"/>
      <c r="C94" s="98"/>
      <c r="D94" s="98"/>
    </row>
    <row r="95" spans="1:4" x14ac:dyDescent="0.25">
      <c r="A95" s="83"/>
      <c r="B95" s="84"/>
      <c r="C95" s="83"/>
      <c r="D95" s="84"/>
    </row>
    <row r="96" spans="1:4" x14ac:dyDescent="0.25">
      <c r="A96" s="94" t="s">
        <v>140</v>
      </c>
      <c r="B96" s="94"/>
      <c r="C96" s="94"/>
      <c r="D96" s="94"/>
    </row>
    <row r="97" spans="1:10" x14ac:dyDescent="0.25">
      <c r="A97" s="54" t="s">
        <v>51</v>
      </c>
      <c r="B97" s="56">
        <v>2022</v>
      </c>
      <c r="C97" s="56"/>
      <c r="D97" s="56">
        <v>2021</v>
      </c>
      <c r="J97" s="53" t="s">
        <v>97</v>
      </c>
    </row>
    <row r="98" spans="1:10" x14ac:dyDescent="0.25">
      <c r="A98" s="51" t="s">
        <v>98</v>
      </c>
      <c r="B98" s="52">
        <v>9740252.3000000007</v>
      </c>
      <c r="C98" s="52"/>
      <c r="D98" s="52">
        <v>9740261.3000000007</v>
      </c>
    </row>
    <row r="99" spans="1:10" x14ac:dyDescent="0.25">
      <c r="A99" s="51" t="s">
        <v>99</v>
      </c>
      <c r="B99" s="57">
        <v>39233391.789999999</v>
      </c>
      <c r="C99" s="52"/>
      <c r="D99" s="57">
        <v>39233391.789999999</v>
      </c>
    </row>
    <row r="100" spans="1:10" x14ac:dyDescent="0.25">
      <c r="A100" s="51" t="s">
        <v>100</v>
      </c>
      <c r="B100" s="58">
        <f>SUM(B98:B99)</f>
        <v>48973644.090000004</v>
      </c>
      <c r="C100" s="58"/>
      <c r="D100" s="58">
        <f>SUM(D98:D99)</f>
        <v>48973653.090000004</v>
      </c>
    </row>
    <row r="101" spans="1:10" x14ac:dyDescent="0.25">
      <c r="A101" s="51" t="s">
        <v>101</v>
      </c>
      <c r="B101" s="82">
        <v>-9740252.3000000007</v>
      </c>
      <c r="C101" s="52"/>
      <c r="D101" s="82">
        <v>-9740255.3000000007</v>
      </c>
    </row>
    <row r="102" spans="1:10" x14ac:dyDescent="0.25">
      <c r="A102" s="51" t="s">
        <v>95</v>
      </c>
      <c r="B102" s="58">
        <f>SUM(B100:B101)</f>
        <v>39233391.790000007</v>
      </c>
      <c r="C102" s="58"/>
      <c r="D102" s="58">
        <f>SUM(D100:D101)</f>
        <v>39233397.790000007</v>
      </c>
    </row>
    <row r="103" spans="1:10" x14ac:dyDescent="0.25">
      <c r="A103" s="51"/>
      <c r="B103" s="52"/>
      <c r="C103" s="51"/>
      <c r="D103" s="52"/>
    </row>
    <row r="104" spans="1:10" x14ac:dyDescent="0.25">
      <c r="A104" s="98" t="s">
        <v>102</v>
      </c>
      <c r="B104" s="98"/>
      <c r="C104" s="98"/>
      <c r="D104" s="98"/>
    </row>
    <row r="105" spans="1:10" x14ac:dyDescent="0.25">
      <c r="A105" s="94" t="s">
        <v>141</v>
      </c>
      <c r="B105" s="94"/>
      <c r="C105" s="94"/>
      <c r="D105" s="94"/>
    </row>
    <row r="106" spans="1:10" x14ac:dyDescent="0.25">
      <c r="A106" s="51"/>
      <c r="B106" s="52"/>
      <c r="C106" s="51"/>
      <c r="D106" s="52"/>
    </row>
    <row r="107" spans="1:10" x14ac:dyDescent="0.25">
      <c r="A107" s="54" t="s">
        <v>51</v>
      </c>
      <c r="B107" s="56">
        <v>2022</v>
      </c>
      <c r="C107" s="56"/>
      <c r="D107" s="56">
        <v>2021</v>
      </c>
    </row>
    <row r="108" spans="1:10" x14ac:dyDescent="0.25">
      <c r="A108" s="51" t="s">
        <v>103</v>
      </c>
      <c r="B108" s="52">
        <v>10004814.199999999</v>
      </c>
      <c r="C108" s="52"/>
      <c r="D108" s="52">
        <v>6769987.2199999997</v>
      </c>
    </row>
    <row r="109" spans="1:10" x14ac:dyDescent="0.25">
      <c r="A109" s="51" t="s">
        <v>104</v>
      </c>
      <c r="B109" s="57">
        <v>2637592.9700000002</v>
      </c>
      <c r="C109" s="52"/>
      <c r="D109" s="57">
        <v>2637592.9700000002</v>
      </c>
    </row>
    <row r="110" spans="1:10" x14ac:dyDescent="0.25">
      <c r="A110" s="54" t="s">
        <v>105</v>
      </c>
      <c r="B110" s="58">
        <f>SUM(B108:B109)</f>
        <v>12642407.17</v>
      </c>
      <c r="C110" s="58"/>
      <c r="D110" s="58">
        <f>SUM(D108:D109)</f>
        <v>9407580.1899999995</v>
      </c>
    </row>
    <row r="111" spans="1:10" x14ac:dyDescent="0.25">
      <c r="A111" s="51"/>
      <c r="B111" s="52"/>
      <c r="C111" s="51"/>
      <c r="D111" s="52"/>
    </row>
    <row r="112" spans="1:10" x14ac:dyDescent="0.25">
      <c r="A112" s="51"/>
      <c r="B112" s="52"/>
      <c r="C112" s="51"/>
      <c r="D112" s="52"/>
    </row>
    <row r="113" spans="1:4" x14ac:dyDescent="0.25">
      <c r="A113" s="54" t="s">
        <v>106</v>
      </c>
      <c r="B113" s="52"/>
      <c r="C113" s="51"/>
      <c r="D113" s="52"/>
    </row>
    <row r="114" spans="1:4" x14ac:dyDescent="0.25">
      <c r="A114" s="98" t="s">
        <v>107</v>
      </c>
      <c r="B114" s="98"/>
      <c r="C114" s="98"/>
      <c r="D114" s="98"/>
    </row>
    <row r="115" spans="1:4" x14ac:dyDescent="0.25">
      <c r="A115" s="94" t="s">
        <v>142</v>
      </c>
      <c r="B115" s="94"/>
      <c r="C115" s="94"/>
      <c r="D115" s="94"/>
    </row>
    <row r="116" spans="1:4" x14ac:dyDescent="0.25">
      <c r="A116" s="51"/>
      <c r="B116" s="52"/>
      <c r="C116" s="51"/>
      <c r="D116" s="52"/>
    </row>
    <row r="117" spans="1:4" x14ac:dyDescent="0.25">
      <c r="A117" s="83" t="s">
        <v>51</v>
      </c>
      <c r="B117" s="56">
        <v>2022</v>
      </c>
      <c r="C117" s="56" t="s">
        <v>108</v>
      </c>
      <c r="D117" s="56">
        <v>2021</v>
      </c>
    </row>
    <row r="118" spans="1:4" x14ac:dyDescent="0.25">
      <c r="A118" s="51" t="s">
        <v>151</v>
      </c>
      <c r="B118" s="52">
        <v>6178.27</v>
      </c>
      <c r="C118" s="52"/>
      <c r="D118" s="52">
        <v>0</v>
      </c>
    </row>
    <row r="119" spans="1:4" x14ac:dyDescent="0.25">
      <c r="A119" s="51" t="s">
        <v>152</v>
      </c>
      <c r="B119" s="52">
        <v>12610.5</v>
      </c>
      <c r="C119" s="52"/>
      <c r="D119" s="52">
        <v>0</v>
      </c>
    </row>
    <row r="120" spans="1:4" x14ac:dyDescent="0.25">
      <c r="A120" s="51" t="s">
        <v>109</v>
      </c>
      <c r="B120" s="52">
        <v>64732.4</v>
      </c>
      <c r="C120" s="52"/>
      <c r="D120" s="52">
        <v>79652.38</v>
      </c>
    </row>
    <row r="121" spans="1:4" x14ac:dyDescent="0.25">
      <c r="A121" s="51" t="s">
        <v>110</v>
      </c>
      <c r="B121" s="52">
        <v>150147.38</v>
      </c>
      <c r="C121" s="52"/>
      <c r="D121" s="52">
        <v>83392.17</v>
      </c>
    </row>
    <row r="122" spans="1:4" x14ac:dyDescent="0.25">
      <c r="A122" s="51" t="s">
        <v>111</v>
      </c>
      <c r="B122" s="52">
        <v>3170881.82</v>
      </c>
      <c r="C122" s="52"/>
      <c r="D122" s="52">
        <v>2664249.92</v>
      </c>
    </row>
    <row r="123" spans="1:4" x14ac:dyDescent="0.25">
      <c r="A123" s="51" t="s">
        <v>112</v>
      </c>
      <c r="B123" s="52">
        <v>94896.59</v>
      </c>
      <c r="C123" s="52"/>
      <c r="D123" s="52">
        <v>33342.1</v>
      </c>
    </row>
    <row r="124" spans="1:4" x14ac:dyDescent="0.25">
      <c r="A124" s="51" t="s">
        <v>113</v>
      </c>
      <c r="B124" s="57">
        <v>0</v>
      </c>
      <c r="C124" s="52"/>
      <c r="D124" s="57">
        <v>33254.269999999997</v>
      </c>
    </row>
    <row r="125" spans="1:4" x14ac:dyDescent="0.25">
      <c r="A125" s="54" t="s">
        <v>114</v>
      </c>
      <c r="B125" s="58">
        <f>SUM(B118:B124)</f>
        <v>3499446.9599999995</v>
      </c>
      <c r="C125" s="58"/>
      <c r="D125" s="58">
        <f>SUM(D120:D124)</f>
        <v>2893890.84</v>
      </c>
    </row>
    <row r="126" spans="1:4" x14ac:dyDescent="0.25">
      <c r="A126" s="51"/>
      <c r="B126" s="58"/>
      <c r="C126" s="58"/>
      <c r="D126" s="58"/>
    </row>
    <row r="127" spans="1:4" x14ac:dyDescent="0.25">
      <c r="A127" s="51"/>
      <c r="B127" s="58"/>
      <c r="C127" s="58"/>
      <c r="D127" s="58"/>
    </row>
    <row r="128" spans="1:4" x14ac:dyDescent="0.25">
      <c r="A128" s="98" t="s">
        <v>115</v>
      </c>
      <c r="B128" s="98"/>
      <c r="C128" s="98"/>
      <c r="D128" s="98"/>
    </row>
    <row r="129" spans="1:4" x14ac:dyDescent="0.25">
      <c r="A129" s="94" t="s">
        <v>143</v>
      </c>
      <c r="B129" s="94"/>
      <c r="C129" s="94"/>
      <c r="D129" s="94"/>
    </row>
    <row r="130" spans="1:4" x14ac:dyDescent="0.25">
      <c r="A130" s="75"/>
      <c r="B130" s="75"/>
      <c r="C130" s="75"/>
      <c r="D130" s="75"/>
    </row>
    <row r="131" spans="1:4" x14ac:dyDescent="0.25">
      <c r="A131" s="54" t="s">
        <v>51</v>
      </c>
      <c r="B131" s="56">
        <v>2022</v>
      </c>
      <c r="C131" s="56" t="s">
        <v>108</v>
      </c>
      <c r="D131" s="56">
        <v>2021</v>
      </c>
    </row>
    <row r="132" spans="1:4" x14ac:dyDescent="0.25">
      <c r="A132" s="51" t="s">
        <v>129</v>
      </c>
      <c r="B132" s="76">
        <v>61210.31</v>
      </c>
      <c r="C132" s="67"/>
      <c r="D132" s="76">
        <v>17991.46</v>
      </c>
    </row>
    <row r="133" spans="1:4" x14ac:dyDescent="0.25">
      <c r="A133" s="51" t="s">
        <v>116</v>
      </c>
      <c r="B133" s="57">
        <v>945707.12</v>
      </c>
      <c r="C133" s="52"/>
      <c r="D133" s="57">
        <v>1116273.1399999999</v>
      </c>
    </row>
    <row r="134" spans="1:4" x14ac:dyDescent="0.25">
      <c r="A134" s="54" t="s">
        <v>117</v>
      </c>
      <c r="B134" s="58">
        <f>SUM(B132:B133)</f>
        <v>1006917.4299999999</v>
      </c>
      <c r="C134" s="58"/>
      <c r="D134" s="58">
        <f>SUM(D132:D133)</f>
        <v>1134264.5999999999</v>
      </c>
    </row>
    <row r="135" spans="1:4" x14ac:dyDescent="0.25">
      <c r="A135" s="51"/>
      <c r="B135" s="52"/>
      <c r="C135" s="51"/>
      <c r="D135" s="52"/>
    </row>
    <row r="136" spans="1:4" x14ac:dyDescent="0.25">
      <c r="A136" s="98" t="s">
        <v>118</v>
      </c>
      <c r="B136" s="98"/>
      <c r="C136" s="98"/>
      <c r="D136" s="98"/>
    </row>
    <row r="137" spans="1:4" x14ac:dyDescent="0.25">
      <c r="A137" s="94" t="s">
        <v>144</v>
      </c>
      <c r="B137" s="94"/>
      <c r="C137" s="94"/>
      <c r="D137" s="94"/>
    </row>
    <row r="138" spans="1:4" x14ac:dyDescent="0.25">
      <c r="A138" s="54" t="s">
        <v>51</v>
      </c>
      <c r="B138" s="56">
        <v>2022</v>
      </c>
      <c r="C138" s="56" t="s">
        <v>108</v>
      </c>
      <c r="D138" s="56">
        <v>2021</v>
      </c>
    </row>
    <row r="139" spans="1:4" x14ac:dyDescent="0.25">
      <c r="A139" s="51" t="s">
        <v>145</v>
      </c>
      <c r="B139" s="52">
        <v>0</v>
      </c>
      <c r="C139" s="56"/>
      <c r="D139" s="52">
        <v>2380.2399999999998</v>
      </c>
    </row>
    <row r="140" spans="1:4" x14ac:dyDescent="0.25">
      <c r="A140" s="51" t="s">
        <v>119</v>
      </c>
      <c r="B140" s="52">
        <v>13647456</v>
      </c>
      <c r="C140" s="52"/>
      <c r="D140" s="52">
        <v>13313684.949999999</v>
      </c>
    </row>
    <row r="141" spans="1:4" x14ac:dyDescent="0.25">
      <c r="A141" s="51" t="s">
        <v>120</v>
      </c>
      <c r="B141" s="52">
        <v>27190923.699999999</v>
      </c>
      <c r="C141" s="52"/>
      <c r="D141" s="52">
        <v>26627369.870000001</v>
      </c>
    </row>
    <row r="142" spans="1:4" x14ac:dyDescent="0.25">
      <c r="A142" s="51" t="s">
        <v>121</v>
      </c>
      <c r="B142" s="52">
        <v>0</v>
      </c>
      <c r="C142" s="52"/>
      <c r="D142" s="52">
        <v>16406655.76</v>
      </c>
    </row>
    <row r="143" spans="1:4" x14ac:dyDescent="0.25">
      <c r="A143" s="51" t="s">
        <v>122</v>
      </c>
      <c r="B143" s="57">
        <v>835681</v>
      </c>
      <c r="C143" s="52"/>
      <c r="D143" s="57">
        <v>818951</v>
      </c>
    </row>
    <row r="144" spans="1:4" x14ac:dyDescent="0.25">
      <c r="A144" s="54" t="s">
        <v>123</v>
      </c>
      <c r="B144" s="58">
        <f>SUM(B140:B143)</f>
        <v>41674060.700000003</v>
      </c>
      <c r="C144" s="58"/>
      <c r="D144" s="58">
        <f>SUM(D139:D143)</f>
        <v>57169041.82</v>
      </c>
    </row>
    <row r="145" spans="1:4" x14ac:dyDescent="0.25">
      <c r="A145" s="51"/>
      <c r="B145" s="52"/>
      <c r="C145" s="51"/>
      <c r="D145" s="52"/>
    </row>
    <row r="146" spans="1:4" x14ac:dyDescent="0.25">
      <c r="A146" s="51"/>
      <c r="B146" s="52"/>
      <c r="C146" s="51"/>
      <c r="D146" s="52"/>
    </row>
    <row r="147" spans="1:4" x14ac:dyDescent="0.25">
      <c r="A147" s="54" t="s">
        <v>124</v>
      </c>
      <c r="B147" s="52"/>
      <c r="C147" s="51"/>
      <c r="D147" s="52"/>
    </row>
    <row r="148" spans="1:4" x14ac:dyDescent="0.25">
      <c r="A148" s="54"/>
      <c r="B148" s="52"/>
      <c r="C148" s="51"/>
      <c r="D148" s="52"/>
    </row>
    <row r="149" spans="1:4" x14ac:dyDescent="0.25">
      <c r="A149" s="98" t="s">
        <v>125</v>
      </c>
      <c r="B149" s="98"/>
      <c r="C149" s="98"/>
      <c r="D149" s="98"/>
    </row>
    <row r="150" spans="1:4" x14ac:dyDescent="0.25">
      <c r="A150" s="83"/>
      <c r="B150" s="84"/>
      <c r="C150" s="83"/>
      <c r="D150" s="84"/>
    </row>
    <row r="151" spans="1:4" x14ac:dyDescent="0.25">
      <c r="A151" s="94" t="s">
        <v>146</v>
      </c>
      <c r="B151" s="94"/>
      <c r="C151" s="94"/>
      <c r="D151" s="94"/>
    </row>
    <row r="152" spans="1:4" x14ac:dyDescent="0.25">
      <c r="A152" s="75"/>
      <c r="B152" s="75"/>
      <c r="C152" s="75"/>
      <c r="D152" s="75"/>
    </row>
    <row r="153" spans="1:4" x14ac:dyDescent="0.25">
      <c r="A153" s="54" t="s">
        <v>124</v>
      </c>
      <c r="B153" s="52"/>
      <c r="C153" s="51"/>
      <c r="D153" s="52"/>
    </row>
    <row r="154" spans="1:4" x14ac:dyDescent="0.25">
      <c r="A154" s="54" t="s">
        <v>126</v>
      </c>
      <c r="B154" s="56">
        <v>2022</v>
      </c>
      <c r="C154" s="56"/>
      <c r="D154" s="56">
        <v>2021</v>
      </c>
    </row>
    <row r="155" spans="1:4" x14ac:dyDescent="0.25">
      <c r="A155" s="51" t="s">
        <v>35</v>
      </c>
      <c r="B155" s="52">
        <v>9450837.6500000004</v>
      </c>
      <c r="C155" s="52"/>
      <c r="D155" s="52">
        <v>9450837.6500000004</v>
      </c>
    </row>
    <row r="156" spans="1:4" x14ac:dyDescent="0.25">
      <c r="A156" s="51" t="s">
        <v>37</v>
      </c>
      <c r="B156" s="52">
        <v>63272541.039999999</v>
      </c>
      <c r="C156" s="52"/>
      <c r="D156" s="52">
        <v>7289072.7400000002</v>
      </c>
    </row>
    <row r="157" spans="1:4" x14ac:dyDescent="0.25">
      <c r="A157" s="51" t="s">
        <v>127</v>
      </c>
      <c r="B157" s="57">
        <v>190047424.22999999</v>
      </c>
      <c r="C157" s="52"/>
      <c r="D157" s="57">
        <v>179238402.40000001</v>
      </c>
    </row>
    <row r="158" spans="1:4" x14ac:dyDescent="0.25">
      <c r="A158" s="54" t="s">
        <v>128</v>
      </c>
      <c r="B158" s="58">
        <f>SUM(B155:B157)</f>
        <v>262770802.91999999</v>
      </c>
      <c r="C158" s="58"/>
      <c r="D158" s="58">
        <f>SUM(D155:D157)</f>
        <v>195978312.79000002</v>
      </c>
    </row>
  </sheetData>
  <mergeCells count="29">
    <mergeCell ref="A136:D136"/>
    <mergeCell ref="A137:D137"/>
    <mergeCell ref="A149:D149"/>
    <mergeCell ref="A151:D151"/>
    <mergeCell ref="A104:D104"/>
    <mergeCell ref="A105:D105"/>
    <mergeCell ref="A114:D114"/>
    <mergeCell ref="A115:D115"/>
    <mergeCell ref="A128:D128"/>
    <mergeCell ref="A129:D129"/>
    <mergeCell ref="A96:D96"/>
    <mergeCell ref="A33:D33"/>
    <mergeCell ref="A34:D34"/>
    <mergeCell ref="A36:D36"/>
    <mergeCell ref="A38:D38"/>
    <mergeCell ref="A45:D45"/>
    <mergeCell ref="A59:D59"/>
    <mergeCell ref="A60:D60"/>
    <mergeCell ref="A67:D67"/>
    <mergeCell ref="A68:D68"/>
    <mergeCell ref="A74:D74"/>
    <mergeCell ref="A94:D94"/>
    <mergeCell ref="A52:D53"/>
    <mergeCell ref="A27:D27"/>
    <mergeCell ref="A1:D1"/>
    <mergeCell ref="A6:D6"/>
    <mergeCell ref="A7:D7"/>
    <mergeCell ref="A18:D18"/>
    <mergeCell ref="A24:D2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9" ma:contentTypeDescription="Crear nuevo documento." ma:contentTypeScope="" ma:versionID="93a5bb980508b48e92de7d09ce89a566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0619acb96b115c2682259f96dd011e0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B384E8-E55E-4BB4-A555-851F311A5975}">
  <ds:schemaRefs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966e0af8-eb04-4871-9ba3-4bac4d7ba408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28489dc2-50cf-493e-a704-cb1420394a7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B4A14F4-F053-4D05-96CB-3332CE75B8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GENERAL</vt:lpstr>
      <vt:lpstr>Notas</vt:lpstr>
      <vt:lpstr>'BALANCE GENERAL'!Área_de_impresión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Patricia Lora</cp:lastModifiedBy>
  <cp:revision/>
  <cp:lastPrinted>2022-12-08T16:05:07Z</cp:lastPrinted>
  <dcterms:created xsi:type="dcterms:W3CDTF">1996-11-27T10:00:04Z</dcterms:created>
  <dcterms:modified xsi:type="dcterms:W3CDTF">2022-12-08T16:08:27Z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</Properties>
</file>