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Octubre/"/>
    </mc:Choice>
  </mc:AlternateContent>
  <xr:revisionPtr revIDLastSave="3" documentId="8_{C68E24A6-BAFE-49A8-8650-DFFAAB174CC8}" xr6:coauthVersionLast="47" xr6:coauthVersionMax="47" xr10:uidLastSave="{32ADDF9D-CA03-40C4-97F8-75A0834B37BD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K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<sst xmlns="http://schemas.openxmlformats.org/spreadsheetml/2006/main" count="135" uniqueCount="110">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</sst>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C1" sqref="C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>
        <v>36409848.549999997</v>
      </c>
      <c r="K9" s="44">
        <v>37006162.270000003</v>
      </c>
      <c r="L9" s="44"/>
      <c r="M9" s="46"/>
      <c r="N9" s="9">
        <f t="shared" ref="N9:N15" si="0">+SUM(B9:M9)</f>
        <v>351162830.25999999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>
        <v>14717783.83</v>
      </c>
      <c r="K10" s="44">
        <v>14958828.99</v>
      </c>
      <c r="L10" s="44"/>
      <c r="M10" s="46"/>
      <c r="N10" s="9">
        <f t="shared" si="0"/>
        <v>141948918.72999999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>
        <v>852091.8</v>
      </c>
      <c r="K12" s="44">
        <v>1124948.8799999999</v>
      </c>
      <c r="L12" s="44"/>
      <c r="M12" s="46"/>
      <c r="N12" s="9">
        <f t="shared" si="0"/>
        <v>7999702.6299999999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>
        <v>182086.74</v>
      </c>
      <c r="K13" s="44">
        <v>262659.11</v>
      </c>
      <c r="L13" s="44"/>
      <c r="M13" s="46"/>
      <c r="N13" s="9">
        <f t="shared" si="0"/>
        <v>592834.62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52161810.919999994</v>
      </c>
      <c r="K15" s="10">
        <f t="shared" si="1"/>
        <v>53352599.250000007</v>
      </c>
      <c r="L15" s="10">
        <f t="shared" si="1"/>
        <v>0</v>
      </c>
      <c r="M15" s="56">
        <f t="shared" si="1"/>
        <v>0</v>
      </c>
      <c r="N15" s="10">
        <f t="shared" si="0"/>
        <v>501704286.24000007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>
        <v>22822171.09</v>
      </c>
      <c r="K20" s="18">
        <v>21701160.390000001</v>
      </c>
      <c r="L20" s="18"/>
      <c r="M20" s="49"/>
      <c r="N20" s="16">
        <f t="shared" ref="N20:N25" si="2">SUM(B20:M20)</f>
        <v>259426744.69999999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>
        <v>3123517.87</v>
      </c>
      <c r="K21" s="18">
        <v>2972582.4</v>
      </c>
      <c r="L21" s="18"/>
      <c r="M21" s="49"/>
      <c r="N21" s="16">
        <f t="shared" si="2"/>
        <v>29033790.059999999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>
        <v>66000</v>
      </c>
      <c r="K22" s="18">
        <v>295856.25</v>
      </c>
      <c r="L22" s="18"/>
      <c r="M22" s="49"/>
      <c r="N22" s="16">
        <f t="shared" si="2"/>
        <v>1092724.9100000001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>
        <v>3101903.52</v>
      </c>
      <c r="K23" s="18">
        <v>3145569.98</v>
      </c>
      <c r="L23" s="18"/>
      <c r="M23" s="49"/>
      <c r="N23" s="16">
        <f t="shared" si="2"/>
        <v>81389665.620000005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>
        <v>2605461.42</v>
      </c>
      <c r="K24" s="18">
        <v>2621167.96</v>
      </c>
      <c r="L24" s="18"/>
      <c r="M24" s="49"/>
      <c r="N24" s="16">
        <f t="shared" si="2"/>
        <v>24647020.260000005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31719053.899999999</v>
      </c>
      <c r="K25" s="20">
        <f t="shared" si="3"/>
        <v>30736336.98</v>
      </c>
      <c r="L25" s="20">
        <f>SUM(L20:L24)</f>
        <v>0</v>
      </c>
      <c r="M25" s="53">
        <f>SUM(M20:M24)</f>
        <v>0</v>
      </c>
      <c r="N25" s="20">
        <f t="shared" si="2"/>
        <v>395589945.55000001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>
        <v>684738</v>
      </c>
      <c r="K27" s="7">
        <v>1154403.82</v>
      </c>
      <c r="L27" s="18"/>
      <c r="M27" s="51"/>
      <c r="N27" s="16">
        <f t="shared" ref="N27:N35" si="4">SUM(B27:M27)</f>
        <v>7060383.2000000002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>
        <v>2355745.2599999998</v>
      </c>
      <c r="K28" s="7">
        <v>789410</v>
      </c>
      <c r="L28" s="18"/>
      <c r="M28" s="51"/>
      <c r="N28" s="16">
        <f t="shared" si="4"/>
        <v>5692486.71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6">
        <v>0</v>
      </c>
      <c r="I29" s="18">
        <v>196720.7</v>
      </c>
      <c r="J29" s="18">
        <v>0</v>
      </c>
      <c r="K29" s="7">
        <v>435477.22</v>
      </c>
      <c r="L29" s="18"/>
      <c r="M29" s="51"/>
      <c r="N29" s="16">
        <f t="shared" si="4"/>
        <v>1174822.06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/>
      <c r="J30" s="7">
        <v>40054.75</v>
      </c>
      <c r="K30" s="7">
        <v>113540</v>
      </c>
      <c r="L30" s="18"/>
      <c r="M30" s="51"/>
      <c r="N30" s="16">
        <f t="shared" si="4"/>
        <v>196434.75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775122.31</v>
      </c>
      <c r="H31" s="7">
        <v>336385.27</v>
      </c>
      <c r="I31" s="7">
        <v>39400.199999999997</v>
      </c>
      <c r="J31" s="7">
        <v>601121.28000000003</v>
      </c>
      <c r="K31" s="7">
        <v>3574934.16</v>
      </c>
      <c r="L31" s="18"/>
      <c r="M31" s="51"/>
      <c r="N31" s="16">
        <f t="shared" si="4"/>
        <v>6444239.1100000003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>
        <v>826961.2</v>
      </c>
      <c r="K32" s="7">
        <v>861654.42</v>
      </c>
      <c r="L32" s="18"/>
      <c r="M32" s="51"/>
      <c r="N32" s="16">
        <f t="shared" si="4"/>
        <v>4407981.83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>
        <v>24933.4</v>
      </c>
      <c r="K33" s="7">
        <v>21132.9</v>
      </c>
      <c r="L33" s="18"/>
      <c r="M33" s="51"/>
      <c r="N33" s="16">
        <f t="shared" si="4"/>
        <v>5792586.6100000013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2103417.34</v>
      </c>
      <c r="J34" s="16">
        <v>5906203.6600000001</v>
      </c>
      <c r="K34" s="7">
        <v>2426120.15</v>
      </c>
      <c r="L34" s="18"/>
      <c r="M34" s="51"/>
      <c r="N34" s="16">
        <f t="shared" si="4"/>
        <v>25312049.919999998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>
        <v>210099.97</v>
      </c>
      <c r="K35" s="7">
        <v>203680.83</v>
      </c>
      <c r="L35" s="18"/>
      <c r="M35" s="51"/>
      <c r="N35" s="16">
        <f t="shared" si="4"/>
        <v>2759044.81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7672253.3799999999</v>
      </c>
      <c r="H36" s="20">
        <f t="shared" si="5"/>
        <v>6958167.2799999993</v>
      </c>
      <c r="I36" s="20">
        <f t="shared" si="5"/>
        <v>6265171.29</v>
      </c>
      <c r="J36" s="20">
        <f t="shared" si="5"/>
        <v>10649857.520000001</v>
      </c>
      <c r="K36" s="20">
        <f t="shared" si="5"/>
        <v>9580353.5</v>
      </c>
      <c r="L36" s="20">
        <f t="shared" si="5"/>
        <v>0</v>
      </c>
      <c r="M36" s="53">
        <f>SUM(M27:M35)</f>
        <v>0</v>
      </c>
      <c r="N36" s="20">
        <f>SUM(B36:M36)</f>
        <v>58840029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>
        <v>67479.69</v>
      </c>
      <c r="K38" s="7">
        <v>64430.2</v>
      </c>
      <c r="L38" s="7"/>
      <c r="M38" s="51"/>
      <c r="N38" s="16">
        <f t="shared" ref="N38:N46" si="6">SUM(B38:M38)</f>
        <v>656590.01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>
        <v>232820.1</v>
      </c>
      <c r="K39" s="7">
        <v>48290.81</v>
      </c>
      <c r="L39" s="7"/>
      <c r="M39" s="51"/>
      <c r="N39" s="16">
        <f t="shared" si="6"/>
        <v>521746.68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>
        <v>86825.57</v>
      </c>
      <c r="K40" s="7">
        <v>174209.07</v>
      </c>
      <c r="L40" s="7"/>
      <c r="M40" s="51"/>
      <c r="N40" s="16">
        <f t="shared" si="6"/>
        <v>807867.59000000008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>
        <v>1111.56</v>
      </c>
      <c r="K41" s="7">
        <v>1111.56</v>
      </c>
      <c r="L41" s="7"/>
      <c r="M41" s="51"/>
      <c r="N41" s="16">
        <f t="shared" si="6"/>
        <v>76436.079999999987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>
        <v>20377.849999999999</v>
      </c>
      <c r="K42" s="7">
        <v>40214.18</v>
      </c>
      <c r="L42" s="7"/>
      <c r="M42" s="51"/>
      <c r="N42" s="16">
        <f t="shared" si="6"/>
        <v>203501.86999999997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>
        <v>92749.75</v>
      </c>
      <c r="K43" s="7">
        <v>532.19000000000005</v>
      </c>
      <c r="L43" s="7"/>
      <c r="M43" s="51"/>
      <c r="N43" s="16">
        <f t="shared" si="6"/>
        <v>132131.21000000002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>
        <v>534673.5</v>
      </c>
      <c r="K44" s="7">
        <v>993740.15</v>
      </c>
      <c r="L44" s="7"/>
      <c r="M44" s="51"/>
      <c r="N44" s="16">
        <f t="shared" si="6"/>
        <v>6515242.9600000009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>
        <v>24125.52</v>
      </c>
      <c r="K46" s="7">
        <v>1109002.49</v>
      </c>
      <c r="L46" s="7"/>
      <c r="M46" s="51"/>
      <c r="N46" s="16">
        <f t="shared" si="6"/>
        <v>2558060.71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1060163.54</v>
      </c>
      <c r="K47" s="20">
        <f t="shared" si="7"/>
        <v>2431530.6500000004</v>
      </c>
      <c r="L47" s="20">
        <f t="shared" si="7"/>
        <v>0</v>
      </c>
      <c r="M47" s="53">
        <f>SUM(M38:M46)</f>
        <v>0</v>
      </c>
      <c r="N47" s="20">
        <f>SUM(B47:M47)</f>
        <v>11471577.110000001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>
        <v>39620</v>
      </c>
      <c r="K49" s="7">
        <v>0</v>
      </c>
      <c r="L49" s="7"/>
      <c r="M49" s="51"/>
      <c r="N49" s="16">
        <f>SUM(B49:M49)</f>
        <v>680473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>
        <v>0</v>
      </c>
      <c r="K50" s="7">
        <v>0</v>
      </c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>
        <v>156480.42000000001</v>
      </c>
      <c r="K54" s="7">
        <v>156480.42000000001</v>
      </c>
      <c r="L54" s="7"/>
      <c r="M54" s="51"/>
      <c r="N54" s="16">
        <f>SUM(B54:M54)</f>
        <v>1564804.1899999997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196100.42</v>
      </c>
      <c r="K56" s="20">
        <f t="shared" si="9"/>
        <v>156480.42000000001</v>
      </c>
      <c r="L56" s="20">
        <f t="shared" si="9"/>
        <v>0</v>
      </c>
      <c r="M56" s="53">
        <f>SUM(M49:M55)</f>
        <v>0</v>
      </c>
      <c r="N56" s="20">
        <f>SUM(B56:M56)</f>
        <v>2245277.1899999995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113280</v>
      </c>
      <c r="H67" s="7">
        <v>3168890</v>
      </c>
      <c r="I67" s="7">
        <v>0</v>
      </c>
      <c r="J67" s="7">
        <v>246097.26</v>
      </c>
      <c r="K67" s="7">
        <v>0</v>
      </c>
      <c r="L67" s="7"/>
      <c r="M67" s="51"/>
      <c r="N67" s="7">
        <f t="shared" si="8"/>
        <v>4306108.7699999996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>
        <v>0</v>
      </c>
      <c r="J68" s="7">
        <v>1366280.7</v>
      </c>
      <c r="K68" s="7">
        <v>1389675.99</v>
      </c>
      <c r="L68" s="7"/>
      <c r="M68" s="51"/>
      <c r="N68" s="7">
        <f t="shared" si="8"/>
        <v>2755956.69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>
        <v>0</v>
      </c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>
        <v>0</v>
      </c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>
        <v>203000</v>
      </c>
      <c r="H71" s="7"/>
      <c r="I71" s="7">
        <v>588681.97</v>
      </c>
      <c r="J71" s="7">
        <v>207594.87</v>
      </c>
      <c r="K71" s="7">
        <v>0</v>
      </c>
      <c r="L71" s="7"/>
      <c r="M71" s="51"/>
      <c r="N71" s="7">
        <f t="shared" si="8"/>
        <v>1058276.8399999999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>
        <v>0</v>
      </c>
      <c r="J72" s="7"/>
      <c r="K72" s="7">
        <v>0</v>
      </c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>
        <v>0</v>
      </c>
      <c r="J73" s="7"/>
      <c r="K73" s="7">
        <v>0</v>
      </c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>
        <v>0</v>
      </c>
      <c r="J74" s="7">
        <v>182174.3</v>
      </c>
      <c r="K74" s="7">
        <v>0</v>
      </c>
      <c r="L74" s="7"/>
      <c r="M74" s="51"/>
      <c r="N74" s="7">
        <f t="shared" si="8"/>
        <v>182174.3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316280</v>
      </c>
      <c r="H76" s="20">
        <f t="shared" si="11"/>
        <v>3168890</v>
      </c>
      <c r="I76" s="20">
        <f t="shared" si="11"/>
        <v>588681.97</v>
      </c>
      <c r="J76" s="20">
        <f>+J67+J68+J71+J74</f>
        <v>2002147.1300000001</v>
      </c>
      <c r="K76" s="20">
        <f>SUM(K67:K75)</f>
        <v>1389675.99</v>
      </c>
      <c r="L76" s="20">
        <f t="shared" si="11"/>
        <v>0</v>
      </c>
      <c r="M76" s="53">
        <f>+M67+M68+M71+M72</f>
        <v>0</v>
      </c>
      <c r="N76" s="20">
        <f>SUM(B76:M76)</f>
        <v>8302516.5999999996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>
        <v>9848602.7300000004</v>
      </c>
      <c r="H78" s="7">
        <v>0</v>
      </c>
      <c r="I78" s="7">
        <v>0</v>
      </c>
      <c r="J78" s="7">
        <v>0</v>
      </c>
      <c r="K78" s="7">
        <v>0</v>
      </c>
      <c r="L78" s="7"/>
      <c r="M78" s="51"/>
      <c r="N78" s="7">
        <f>SUM(B78:M78)</f>
        <v>9848602.7300000004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9848602.7300000004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61504618.480000004</v>
      </c>
      <c r="H104" s="38">
        <f t="shared" si="18"/>
        <v>58459083.160000004</v>
      </c>
      <c r="I104" s="38">
        <f t="shared" si="18"/>
        <v>64286467.730000004</v>
      </c>
      <c r="J104" s="38">
        <f t="shared" si="18"/>
        <v>45627322.510000005</v>
      </c>
      <c r="K104" s="29">
        <f t="shared" si="18"/>
        <v>44294377.540000007</v>
      </c>
      <c r="L104" s="38">
        <f t="shared" si="18"/>
        <v>0</v>
      </c>
      <c r="M104" s="51">
        <f t="shared" si="18"/>
        <v>0</v>
      </c>
      <c r="N104" s="20">
        <f t="shared" si="8"/>
        <v>486297948.18000007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61504618.480000004</v>
      </c>
      <c r="H105" s="38">
        <f t="shared" si="19"/>
        <v>58459083.160000004</v>
      </c>
      <c r="I105" s="38">
        <f>SUM(I25,I36,I47,I56,I65,I76,I82,I86,I91,I96,I100,I103)</f>
        <v>64286467.730000004</v>
      </c>
      <c r="J105" s="38">
        <f>SUM(J25,J36,J47,J56,J65,J76,J82,J86,J91,J96,J100,J103)</f>
        <v>45627322.510000005</v>
      </c>
      <c r="K105" s="38">
        <f t="shared" ref="K105:L105" si="20">SUM(K25,K36,K47,K56,K65,K76,K82,K86,K91,K96,K100,K103)</f>
        <v>44294377.540000007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486297948.18000007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75E6B-5D66-4F13-81F9-847C5B1D41F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28489dc2-50cf-493e-a704-cb1420394a7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e13dc4f-122b-4d99-99b9-8e0078ca28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2025-07-03T15:30:34Z</cp:lastPrinted>
  <dcterms:created xsi:type="dcterms:W3CDTF">2020-03-06T14:55:33Z</dcterms:created>
  <dcterms:modified xsi:type="dcterms:W3CDTF">2025-07-03T15:30:51Z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