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3/Febrero/"/>
    </mc:Choice>
  </mc:AlternateContent>
  <xr:revisionPtr revIDLastSave="3" documentId="8_{5087A49A-F404-40D4-8E17-8E32BC96D3CE}" xr6:coauthVersionLast="47" xr6:coauthVersionMax="47" xr10:uidLastSave="{697F42B8-A367-4BA6-B416-53F6E0BC0079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Hoja1!$A$2:$O$120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2" i="1" l="1"/>
  <c r="N49" i="1"/>
  <c r="N27" i="1"/>
  <c r="N28" i="1"/>
  <c r="N29" i="1"/>
  <c r="N30" i="1"/>
  <c r="N31" i="1"/>
  <c r="N32" i="1"/>
  <c r="N33" i="1"/>
  <c r="N34" i="1"/>
  <c r="N35" i="1"/>
  <c r="K76" i="1"/>
  <c r="J76" i="1"/>
  <c r="M76" i="1" l="1"/>
  <c r="N78" i="1"/>
  <c r="N54" i="1" l="1"/>
  <c r="M56" i="1"/>
  <c r="M36" i="1" l="1"/>
  <c r="M47" i="1"/>
  <c r="M25" i="1"/>
  <c r="L25" i="1"/>
  <c r="C76" i="1"/>
  <c r="B76" i="1"/>
  <c r="N57" i="1"/>
  <c r="N58" i="1"/>
  <c r="N59" i="1"/>
  <c r="N60" i="1"/>
  <c r="N61" i="1"/>
  <c r="N62" i="1"/>
  <c r="N63" i="1"/>
  <c r="N64" i="1"/>
  <c r="N66" i="1"/>
  <c r="N67" i="1"/>
  <c r="N68" i="1"/>
  <c r="N71" i="1"/>
  <c r="N74" i="1"/>
  <c r="N79" i="1"/>
  <c r="N80" i="1"/>
  <c r="N81" i="1"/>
  <c r="N83" i="1"/>
  <c r="N84" i="1"/>
  <c r="N85" i="1"/>
  <c r="N87" i="1"/>
  <c r="N88" i="1"/>
  <c r="N89" i="1"/>
  <c r="N90" i="1"/>
  <c r="N92" i="1"/>
  <c r="N93" i="1"/>
  <c r="N94" i="1"/>
  <c r="N95" i="1"/>
  <c r="N96" i="1"/>
  <c r="N97" i="1"/>
  <c r="N98" i="1"/>
  <c r="N99" i="1"/>
  <c r="N101" i="1"/>
  <c r="N102" i="1"/>
  <c r="N50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N22" i="1"/>
  <c r="N20" i="1"/>
  <c r="N24" i="1"/>
  <c r="B25" i="1"/>
  <c r="N21" i="1"/>
  <c r="N23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N103" i="1" s="1"/>
  <c r="C100" i="1"/>
  <c r="D100" i="1"/>
  <c r="E100" i="1"/>
  <c r="F100" i="1"/>
  <c r="G100" i="1"/>
  <c r="H100" i="1"/>
  <c r="I100" i="1"/>
  <c r="J100" i="1"/>
  <c r="K100" i="1"/>
  <c r="L100" i="1"/>
  <c r="M100" i="1"/>
  <c r="B100" i="1"/>
  <c r="N100" i="1" s="1"/>
  <c r="C96" i="1"/>
  <c r="D96" i="1"/>
  <c r="E96" i="1"/>
  <c r="F96" i="1"/>
  <c r="G96" i="1"/>
  <c r="H96" i="1"/>
  <c r="I96" i="1"/>
  <c r="J96" i="1"/>
  <c r="K96" i="1"/>
  <c r="L96" i="1"/>
  <c r="M96" i="1"/>
  <c r="B96" i="1"/>
  <c r="C91" i="1"/>
  <c r="N91" i="1" s="1"/>
  <c r="D91" i="1"/>
  <c r="E91" i="1"/>
  <c r="F91" i="1"/>
  <c r="G91" i="1"/>
  <c r="H91" i="1"/>
  <c r="I91" i="1"/>
  <c r="J91" i="1"/>
  <c r="K91" i="1"/>
  <c r="L91" i="1"/>
  <c r="M91" i="1"/>
  <c r="B91" i="1"/>
  <c r="C86" i="1"/>
  <c r="B86" i="1"/>
  <c r="B82" i="1"/>
  <c r="M86" i="1"/>
  <c r="L86" i="1"/>
  <c r="K86" i="1"/>
  <c r="J86" i="1"/>
  <c r="I86" i="1"/>
  <c r="H86" i="1"/>
  <c r="G86" i="1"/>
  <c r="F86" i="1"/>
  <c r="E86" i="1"/>
  <c r="D86" i="1"/>
  <c r="N86" i="1" s="1"/>
  <c r="L82" i="1"/>
  <c r="F76" i="1"/>
  <c r="G76" i="1"/>
  <c r="H76" i="1"/>
  <c r="I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 s="1"/>
  <c r="D56" i="1"/>
  <c r="E56" i="1"/>
  <c r="F56" i="1"/>
  <c r="G56" i="1"/>
  <c r="H56" i="1"/>
  <c r="I56" i="1"/>
  <c r="J56" i="1"/>
  <c r="K56" i="1"/>
  <c r="L56" i="1"/>
  <c r="N51" i="1"/>
  <c r="N52" i="1"/>
  <c r="N53" i="1"/>
  <c r="C47" i="1"/>
  <c r="D47" i="1"/>
  <c r="E47" i="1"/>
  <c r="F47" i="1"/>
  <c r="G47" i="1"/>
  <c r="H47" i="1"/>
  <c r="I47" i="1"/>
  <c r="J47" i="1"/>
  <c r="L47" i="1"/>
  <c r="B47" i="1"/>
  <c r="N45" i="1"/>
  <c r="N46" i="1"/>
  <c r="N39" i="1"/>
  <c r="N40" i="1"/>
  <c r="N41" i="1"/>
  <c r="N42" i="1"/>
  <c r="N43" i="1"/>
  <c r="N44" i="1"/>
  <c r="N38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C55" i="1"/>
  <c r="B55" i="1" s="1"/>
  <c r="N75" i="1"/>
  <c r="K82" i="1"/>
  <c r="J82" i="1"/>
  <c r="I82" i="1"/>
  <c r="H82" i="1"/>
  <c r="F82" i="1"/>
  <c r="E82" i="1"/>
  <c r="D82" i="1"/>
  <c r="E104" i="1" l="1"/>
  <c r="C56" i="1"/>
  <c r="C105" i="1" s="1"/>
  <c r="N82" i="1"/>
  <c r="N76" i="1"/>
  <c r="M105" i="1"/>
  <c r="I105" i="1"/>
  <c r="B56" i="1"/>
  <c r="B105" i="1" s="1"/>
  <c r="L105" i="1"/>
  <c r="K105" i="1"/>
  <c r="K104" i="1"/>
  <c r="G105" i="1"/>
  <c r="N36" i="1"/>
  <c r="E105" i="1"/>
  <c r="N15" i="1"/>
  <c r="N25" i="1"/>
  <c r="N47" i="1"/>
  <c r="M104" i="1"/>
  <c r="H104" i="1"/>
  <c r="D105" i="1"/>
  <c r="L104" i="1"/>
  <c r="G104" i="1"/>
  <c r="F104" i="1"/>
  <c r="H105" i="1"/>
  <c r="D104" i="1"/>
  <c r="F105" i="1"/>
  <c r="I104" i="1"/>
  <c r="N55" i="1"/>
  <c r="C104" i="1" l="1"/>
  <c r="N56" i="1"/>
  <c r="B104" i="1"/>
  <c r="J104" i="1"/>
  <c r="J105" i="1"/>
  <c r="N105" i="1" s="1"/>
  <c r="N104" i="1" l="1"/>
  <c r="N72" i="1"/>
  <c r="N73" i="1"/>
  <c r="N70" i="1"/>
  <c r="N69" i="1"/>
</calcChain>
</file>

<file path=xl/sharedStrings.xml><?xml version="1.0" encoding="utf-8"?>
<sst xmlns="http://schemas.openxmlformats.org/spreadsheetml/2006/main" count="135" uniqueCount="110">
  <si>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</si>
  <si>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</si>
  <si>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</si>
  <si>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</si>
  <si>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</si>
  <si>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</si>
  <si>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</si>
  <si>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</si>
  <si>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</si>
  <si>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</si>
  <si>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</si>
  <si>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</si>
  <si>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</si>
  <si>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</si>
  <si>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</si>
  <si>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</si>
  <si>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</si>
  <si>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</si>
  <si>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</si>
  <si>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</si>
  <si>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</si>
  <si>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</si>
  <si>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</si>
  <si>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</si>
  <si>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</si>
  <si>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</si>
  <si>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</si>
  <si>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</si>
  <si>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</si>
  <si>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</si>
  <si>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</si>
  <si>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</si>
  <si>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</si>
  <si>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</si>
  <si>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</si>
  <si>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</si>
  <si>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</si>
  <si>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</si>
  <si>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</si>
  <si>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</si>
  <si>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</si>
  <si>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</si>
  <si>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</si>
  <si>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</si>
  <si>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</si>
  <si>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</si>
  <si>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</si>
  <si>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</si>
  <si>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</si>
  <si>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</si>
  <si>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</si>
  <si>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</si>
  <si>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</si>
  <si>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</si>
  <si>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</si>
  <si>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</si>
  <si>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</si>
  <si>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</si>
  <si>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</si>
  <si>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</si>
  <si>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</si>
  <si>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</si>
  <si>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</si>
  <si>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</si>
  <si>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</si>
  <si>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</si>
  <si>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</si>
  <si>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</si>
  <si>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</si>
  <si>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</si>
  <si>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</si>
  <si>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</si>
  <si>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</si>
  <si>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</si>
  <si>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</si>
  <si>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</si>
  <si>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</si>
  <si>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</si>
  <si>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</si>
  <si>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</si>
  <si>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</si>
  <si>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</si>
  <si>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</si>
  <si>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</si>
  <si>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</si>
  <si>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</si>
  <si>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</si>
  <si>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</si>
  <si>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</si>
  <si>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</si>
  <si>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</si>
  <si>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</si>
  <si>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</si>
  <si>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>Año 2023</t>
  </si>
  <si>
    <t xml:space="preserve">Ejecución de Gastos y Aplicaciones Financieras </t>
  </si>
  <si>
    <t>En RD$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</si>
  <si>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</si>
  <si>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</si>
  <si>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</si>
  <si>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</si>
  <si>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</si>
  <si>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</si>
  <si>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</si>
  <si>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</si>
  <si>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</si>
  <si>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</si>
  <si>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</si>
  <si>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</si>
  <si>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t>Fecha de imputación: 31 de diciembre del 2023.</t>
  </si>
  <si>
    <t>Fecha de registro: 10 de enero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</si>
</sst>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5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6" fillId="2" borderId="0" xfId="1" applyFont="1" applyFill="1" applyAlignment="1">
      <alignment horizontal="center"/>
    </xf>
    <xf numFmtId="43" fontId="17" fillId="3" borderId="0" xfId="1" applyFont="1" applyFill="1" applyBorder="1" applyAlignment="1">
      <alignment horizontal="center" vertical="center" wrapText="1"/>
    </xf>
    <xf numFmtId="43" fontId="18" fillId="2" borderId="1" xfId="1" applyFont="1" applyFill="1" applyBorder="1" applyAlignment="1">
      <alignment horizontal="left" vertical="center" wrapText="1"/>
    </xf>
    <xf numFmtId="0" fontId="18" fillId="2" borderId="0" xfId="0" applyFont="1" applyFill="1"/>
    <xf numFmtId="43" fontId="18" fillId="2" borderId="0" xfId="1" applyFont="1" applyFill="1"/>
    <xf numFmtId="43" fontId="18" fillId="2" borderId="0" xfId="1" applyFont="1" applyFill="1" applyAlignment="1">
      <alignment wrapText="1"/>
    </xf>
    <xf numFmtId="43" fontId="18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19" fillId="2" borderId="0" xfId="1" applyFont="1" applyFill="1" applyAlignment="1">
      <alignment wrapText="1"/>
    </xf>
    <xf numFmtId="43" fontId="19" fillId="2" borderId="0" xfId="1" applyFont="1" applyFill="1" applyAlignment="1">
      <alignment vertical="center" wrapText="1"/>
    </xf>
    <xf numFmtId="43" fontId="20" fillId="3" borderId="0" xfId="1" applyFont="1" applyFill="1" applyBorder="1" applyAlignment="1">
      <alignment horizontal="center" vertical="center" wrapText="1"/>
    </xf>
    <xf numFmtId="43" fontId="19" fillId="2" borderId="0" xfId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0</xdr:col>
      <xdr:colOff>2023035</xdr:colOff>
      <xdr:row>4</xdr:row>
      <xdr:rowOff>57150</xdr:rowOff>
    </xdr:to>
    <xdr:pic>
      <xdr:nvPicPr>
        <xdr:cNvPr id="3" name="Imagen 2" descr="sipen.jpg">
          <a:extLst>
            <a:ext uri="{FF2B5EF4-FFF2-40B4-BE49-F238E27FC236}">
              <a16:creationId xmlns:a16="http://schemas.microsoft.com/office/drawing/2014/main" id="{5ADD8D07-3D2D-46E9-B329-C90FDD473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165156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0"/>
  <sheetViews>
    <sheetView tabSelected="1" zoomScaleNormal="100" zoomScaleSheetLayoutView="100" workbookViewId="0">
      <selection activeCell="C1" sqref="C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58"/>
      <c r="B1" s="58"/>
    </row>
    <row r="2" spans="1:19" ht="15.75" x14ac:dyDescent="0.25">
      <c r="A2" s="59"/>
      <c r="B2" s="59"/>
      <c r="C2" s="59"/>
      <c r="D2" s="59"/>
      <c r="E2" s="59"/>
      <c r="F2" s="59"/>
    </row>
    <row r="3" spans="1:19" ht="15.75" x14ac:dyDescent="0.25">
      <c r="A3" s="61" t="s">
        <v>93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2"/>
      <c r="O3" s="3"/>
      <c r="P3" s="3"/>
      <c r="Q3" s="3"/>
      <c r="R3" s="3"/>
      <c r="S3" s="3"/>
    </row>
    <row r="4" spans="1:19" s="3" customFormat="1" ht="15.75" x14ac:dyDescent="0.25">
      <c r="A4" s="60" t="s">
        <v>94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t="15.75" x14ac:dyDescent="0.25">
      <c r="A5" s="60" t="s">
        <v>95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98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107</v>
      </c>
      <c r="B9" s="8">
        <v>32800104.309999999</v>
      </c>
      <c r="C9" s="9">
        <v>32915018.690000001</v>
      </c>
      <c r="D9" s="9"/>
      <c r="E9" s="9"/>
      <c r="F9" s="9"/>
      <c r="G9" s="9"/>
      <c r="H9" s="9"/>
      <c r="I9" s="9"/>
      <c r="J9" s="9"/>
      <c r="K9" s="44"/>
      <c r="L9" s="44"/>
      <c r="M9" s="46"/>
      <c r="N9" s="9">
        <f t="shared" ref="N9:N15" si="0">+SUM(B9:M9)</f>
        <v>65715123</v>
      </c>
    </row>
    <row r="10" spans="1:19" x14ac:dyDescent="0.25">
      <c r="A10" s="7" t="s">
        <v>99</v>
      </c>
      <c r="B10" s="9">
        <v>13258633.720000001</v>
      </c>
      <c r="C10" s="9">
        <v>13305085.02</v>
      </c>
      <c r="D10" s="9"/>
      <c r="E10" s="9"/>
      <c r="F10" s="9"/>
      <c r="G10" s="9"/>
      <c r="H10" s="9"/>
      <c r="I10" s="9"/>
      <c r="J10" s="9"/>
      <c r="K10" s="44"/>
      <c r="L10" s="44"/>
      <c r="M10" s="46"/>
      <c r="N10" s="9">
        <f t="shared" si="0"/>
        <v>26563718.740000002</v>
      </c>
    </row>
    <row r="11" spans="1:19" hidden="1" x14ac:dyDescent="0.25">
      <c r="A11" s="7" t="s">
        <v>100</v>
      </c>
      <c r="B11" s="9">
        <v>0</v>
      </c>
      <c r="C11" s="9">
        <v>0</v>
      </c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si="0"/>
        <v>0</v>
      </c>
    </row>
    <row r="12" spans="1:19" x14ac:dyDescent="0.25">
      <c r="A12" s="7" t="s">
        <v>101</v>
      </c>
      <c r="B12" s="9">
        <v>308396.78000000003</v>
      </c>
      <c r="C12" s="9">
        <v>356638.39</v>
      </c>
      <c r="D12" s="9"/>
      <c r="E12" s="9"/>
      <c r="F12" s="9"/>
      <c r="G12" s="9"/>
      <c r="H12" s="9"/>
      <c r="I12" s="9"/>
      <c r="J12" s="9"/>
      <c r="K12" s="44"/>
      <c r="L12" s="44"/>
      <c r="M12" s="46"/>
      <c r="N12" s="9">
        <f t="shared" si="0"/>
        <v>665035.17000000004</v>
      </c>
    </row>
    <row r="13" spans="1:19" x14ac:dyDescent="0.25">
      <c r="A13" s="7" t="s">
        <v>102</v>
      </c>
      <c r="B13" s="9">
        <v>19759.64</v>
      </c>
      <c r="C13" s="9">
        <v>6142.97</v>
      </c>
      <c r="D13" s="9"/>
      <c r="E13" s="9"/>
      <c r="F13" s="9"/>
      <c r="G13" s="9"/>
      <c r="H13" s="9"/>
      <c r="I13" s="9"/>
      <c r="J13" s="9"/>
      <c r="K13" s="44"/>
      <c r="L13" s="44"/>
      <c r="M13" s="46"/>
      <c r="N13" s="9">
        <f t="shared" si="0"/>
        <v>25902.61</v>
      </c>
    </row>
    <row r="14" spans="1:19" hidden="1" x14ac:dyDescent="0.25">
      <c r="A14" s="7" t="s">
        <v>103</v>
      </c>
      <c r="B14" s="9">
        <v>0</v>
      </c>
      <c r="C14" s="9">
        <v>0</v>
      </c>
      <c r="D14" s="9">
        <v>0</v>
      </c>
      <c r="E14" s="9">
        <v>0</v>
      </c>
      <c r="F14" s="9"/>
      <c r="G14" s="9"/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104</v>
      </c>
      <c r="B15" s="10">
        <f>SUM(B9:B14)</f>
        <v>46386894.450000003</v>
      </c>
      <c r="C15" s="10">
        <f>SUM(C9:C14)</f>
        <v>46582885.07</v>
      </c>
      <c r="D15" s="10">
        <f t="shared" ref="D15:M15" si="1">SUM(D9:D14)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92969779.520000011</v>
      </c>
    </row>
    <row r="16" spans="1:19" ht="18" customHeight="1" x14ac:dyDescent="0.25">
      <c r="A16" s="10" t="s">
        <v>105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2" x14ac:dyDescent="0.2">
      <c r="A19" s="10" t="s">
        <v>2</v>
      </c>
      <c r="H19" s="14"/>
      <c r="M19" s="48"/>
    </row>
    <row r="20" spans="1:24" x14ac:dyDescent="0.25">
      <c r="A20" s="15" t="s">
        <v>3</v>
      </c>
      <c r="B20" s="16">
        <v>19690626.890000001</v>
      </c>
      <c r="C20" s="17">
        <v>26166357.109999999</v>
      </c>
      <c r="D20" s="17"/>
      <c r="E20" s="17"/>
      <c r="F20" s="18"/>
      <c r="G20" s="18"/>
      <c r="H20" s="18"/>
      <c r="I20" s="18"/>
      <c r="J20" s="18"/>
      <c r="K20" s="18"/>
      <c r="L20" s="18"/>
      <c r="M20" s="49"/>
      <c r="N20" s="16">
        <f t="shared" ref="N20:N25" si="2">SUM(B20:M20)</f>
        <v>45856984</v>
      </c>
    </row>
    <row r="21" spans="1:24" x14ac:dyDescent="0.25">
      <c r="A21" s="15" t="s">
        <v>4</v>
      </c>
      <c r="B21" s="16">
        <v>3165243.93</v>
      </c>
      <c r="C21" s="18">
        <v>3551219.94</v>
      </c>
      <c r="D21" s="18"/>
      <c r="E21" s="18"/>
      <c r="F21" s="18"/>
      <c r="G21" s="18"/>
      <c r="H21" s="18"/>
      <c r="I21" s="18"/>
      <c r="J21" s="18"/>
      <c r="K21" s="18"/>
      <c r="L21" s="18"/>
      <c r="M21" s="49"/>
      <c r="N21" s="16">
        <f t="shared" si="2"/>
        <v>6716463.8700000001</v>
      </c>
    </row>
    <row r="22" spans="1:24" x14ac:dyDescent="0.25">
      <c r="A22" s="15" t="s">
        <v>5</v>
      </c>
      <c r="B22" s="16">
        <v>119000</v>
      </c>
      <c r="C22" s="18"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49"/>
      <c r="N22" s="16">
        <f t="shared" si="2"/>
        <v>119000</v>
      </c>
    </row>
    <row r="23" spans="1:24" x14ac:dyDescent="0.25">
      <c r="A23" s="15" t="s">
        <v>6</v>
      </c>
      <c r="B23" s="16">
        <v>4090240.98</v>
      </c>
      <c r="C23" s="18">
        <v>5339671.4400000004</v>
      </c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6">
        <f t="shared" si="2"/>
        <v>9429912.4199999999</v>
      </c>
    </row>
    <row r="24" spans="1:24" x14ac:dyDescent="0.25">
      <c r="A24" s="15" t="s">
        <v>7</v>
      </c>
      <c r="B24" s="16">
        <v>2247081.44</v>
      </c>
      <c r="C24" s="18">
        <v>2195989.81</v>
      </c>
      <c r="D24" s="18"/>
      <c r="E24" s="18"/>
      <c r="F24" s="18"/>
      <c r="G24" s="18"/>
      <c r="H24" s="18"/>
      <c r="I24" s="18"/>
      <c r="J24" s="18"/>
      <c r="K24" s="18"/>
      <c r="L24" s="18"/>
      <c r="M24" s="49"/>
      <c r="N24" s="16">
        <f t="shared" si="2"/>
        <v>4443071.25</v>
      </c>
    </row>
    <row r="25" spans="1:24" x14ac:dyDescent="0.25">
      <c r="A25" s="10" t="s">
        <v>90</v>
      </c>
      <c r="B25" s="20">
        <f>SUM(B20:B24)</f>
        <v>29312193.240000002</v>
      </c>
      <c r="C25" s="20">
        <f>SUM(C20:C24)</f>
        <v>37253238.300000004</v>
      </c>
      <c r="D25" s="20">
        <f>SUM(D20:D24)</f>
        <v>0</v>
      </c>
      <c r="E25" s="20">
        <f>SUM(E20:E24)</f>
        <v>0</v>
      </c>
      <c r="F25" s="20">
        <f>SUM(F20:F24)</f>
        <v>0</v>
      </c>
      <c r="G25" s="20">
        <f t="shared" ref="G25:K25" si="3">SUM(G20:G24)</f>
        <v>0</v>
      </c>
      <c r="H25" s="20">
        <f t="shared" si="3"/>
        <v>0</v>
      </c>
      <c r="I25" s="20">
        <f t="shared" si="3"/>
        <v>0</v>
      </c>
      <c r="J25" s="20">
        <f>SUM(J20:J24)</f>
        <v>0</v>
      </c>
      <c r="K25" s="20">
        <f t="shared" si="3"/>
        <v>0</v>
      </c>
      <c r="L25" s="20">
        <f>SUM(L20:L24)</f>
        <v>0</v>
      </c>
      <c r="M25" s="53">
        <f>SUM(M20:M24)</f>
        <v>0</v>
      </c>
      <c r="N25" s="20">
        <f t="shared" si="2"/>
        <v>66565431.540000007</v>
      </c>
    </row>
    <row r="26" spans="1:24" s="22" customFormat="1" ht="12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x14ac:dyDescent="0.25">
      <c r="A27" s="15" t="s">
        <v>9</v>
      </c>
      <c r="B27" s="7">
        <v>590911.14</v>
      </c>
      <c r="C27" s="16">
        <v>471569.58</v>
      </c>
      <c r="D27" s="16"/>
      <c r="E27" s="16"/>
      <c r="F27" s="16"/>
      <c r="G27" s="7"/>
      <c r="H27" s="7"/>
      <c r="I27" s="7"/>
      <c r="J27" s="7"/>
      <c r="K27" s="7"/>
      <c r="L27" s="18"/>
      <c r="M27" s="51"/>
      <c r="N27" s="16">
        <f t="shared" ref="N27:N35" si="4">SUM(B27:M27)</f>
        <v>1062480.72</v>
      </c>
    </row>
    <row r="28" spans="1:24" ht="24" x14ac:dyDescent="0.25">
      <c r="A28" s="15" t="s">
        <v>77</v>
      </c>
      <c r="B28" s="16">
        <v>275498</v>
      </c>
      <c r="C28" s="16">
        <v>191723.9</v>
      </c>
      <c r="D28" s="25"/>
      <c r="E28" s="16"/>
      <c r="F28" s="16"/>
      <c r="G28" s="7"/>
      <c r="H28" s="7"/>
      <c r="I28" s="7"/>
      <c r="J28" s="7"/>
      <c r="K28" s="7"/>
      <c r="L28" s="18"/>
      <c r="M28" s="51"/>
      <c r="N28" s="16">
        <f t="shared" si="4"/>
        <v>467221.9</v>
      </c>
    </row>
    <row r="29" spans="1:24" x14ac:dyDescent="0.25">
      <c r="A29" s="15" t="s">
        <v>10</v>
      </c>
      <c r="B29" s="16">
        <v>0</v>
      </c>
      <c r="C29" s="18">
        <v>0</v>
      </c>
      <c r="D29" s="18"/>
      <c r="E29" s="18"/>
      <c r="F29" s="18"/>
      <c r="G29" s="18"/>
      <c r="H29" s="26"/>
      <c r="I29" s="18"/>
      <c r="J29" s="18"/>
      <c r="K29" s="7"/>
      <c r="L29" s="18"/>
      <c r="M29" s="51"/>
      <c r="N29" s="16">
        <f t="shared" si="4"/>
        <v>0</v>
      </c>
    </row>
    <row r="30" spans="1:24" x14ac:dyDescent="0.25">
      <c r="A30" s="15" t="s">
        <v>11</v>
      </c>
      <c r="B30" s="16">
        <v>0</v>
      </c>
      <c r="C30" s="16">
        <v>37380</v>
      </c>
      <c r="D30" s="16"/>
      <c r="E30" s="16"/>
      <c r="F30" s="16"/>
      <c r="G30" s="7"/>
      <c r="H30" s="7"/>
      <c r="I30" s="7"/>
      <c r="J30" s="7"/>
      <c r="K30" s="7"/>
      <c r="L30" s="18"/>
      <c r="M30" s="51"/>
      <c r="N30" s="16">
        <f t="shared" si="4"/>
        <v>37380</v>
      </c>
    </row>
    <row r="31" spans="1:24" x14ac:dyDescent="0.25">
      <c r="A31" s="15" t="s">
        <v>12</v>
      </c>
      <c r="B31" s="16">
        <v>634663.89</v>
      </c>
      <c r="C31" s="16">
        <v>95433.68</v>
      </c>
      <c r="D31" s="16"/>
      <c r="E31" s="16"/>
      <c r="F31" s="16"/>
      <c r="G31" s="7"/>
      <c r="H31" s="7"/>
      <c r="I31" s="7"/>
      <c r="J31" s="7"/>
      <c r="K31" s="7"/>
      <c r="L31" s="18"/>
      <c r="M31" s="51"/>
      <c r="N31" s="16">
        <f t="shared" si="4"/>
        <v>730097.57000000007</v>
      </c>
    </row>
    <row r="32" spans="1:24" x14ac:dyDescent="0.25">
      <c r="A32" s="15" t="s">
        <v>13</v>
      </c>
      <c r="B32" s="16">
        <v>157416.71</v>
      </c>
      <c r="C32" s="16">
        <v>211994.05</v>
      </c>
      <c r="D32" s="16"/>
      <c r="E32" s="16"/>
      <c r="F32" s="16"/>
      <c r="G32" s="7"/>
      <c r="H32" s="7"/>
      <c r="I32" s="7"/>
      <c r="J32" s="7"/>
      <c r="K32" s="7"/>
      <c r="L32" s="18"/>
      <c r="M32" s="51"/>
      <c r="N32" s="16">
        <f t="shared" si="4"/>
        <v>369410.76</v>
      </c>
    </row>
    <row r="33" spans="1:14" ht="24" x14ac:dyDescent="0.25">
      <c r="A33" s="15" t="s">
        <v>14</v>
      </c>
      <c r="B33" s="16">
        <v>21514.68</v>
      </c>
      <c r="C33" s="16">
        <v>104302.28</v>
      </c>
      <c r="D33" s="16"/>
      <c r="E33" s="16"/>
      <c r="F33" s="16"/>
      <c r="G33" s="16"/>
      <c r="H33" s="16"/>
      <c r="I33" s="16"/>
      <c r="J33" s="16"/>
      <c r="K33" s="7"/>
      <c r="L33" s="18"/>
      <c r="M33" s="51"/>
      <c r="N33" s="16">
        <f t="shared" si="4"/>
        <v>125816.95999999999</v>
      </c>
    </row>
    <row r="34" spans="1:14" ht="24" x14ac:dyDescent="0.25">
      <c r="A34" s="15" t="s">
        <v>15</v>
      </c>
      <c r="B34" s="16">
        <v>1593985.25</v>
      </c>
      <c r="C34" s="16">
        <v>1800560.31</v>
      </c>
      <c r="D34" s="16"/>
      <c r="E34" s="16"/>
      <c r="F34" s="16"/>
      <c r="G34" s="16"/>
      <c r="H34" s="16"/>
      <c r="I34" s="16"/>
      <c r="J34" s="16"/>
      <c r="K34" s="7"/>
      <c r="L34" s="18"/>
      <c r="M34" s="51"/>
      <c r="N34" s="16">
        <f t="shared" si="4"/>
        <v>3394545.56</v>
      </c>
    </row>
    <row r="35" spans="1:14" x14ac:dyDescent="0.25">
      <c r="A35" s="15" t="s">
        <v>16</v>
      </c>
      <c r="B35" s="16">
        <v>203454.56</v>
      </c>
      <c r="C35" s="16">
        <v>209812.66</v>
      </c>
      <c r="D35" s="16"/>
      <c r="E35" s="16"/>
      <c r="F35" s="16"/>
      <c r="G35" s="7"/>
      <c r="H35" s="7"/>
      <c r="I35" s="7"/>
      <c r="J35" s="7"/>
      <c r="K35" s="7"/>
      <c r="L35" s="18"/>
      <c r="M35" s="51"/>
      <c r="N35" s="16">
        <f t="shared" si="4"/>
        <v>413267.22</v>
      </c>
    </row>
    <row r="36" spans="1:14" x14ac:dyDescent="0.25">
      <c r="A36" s="10" t="s">
        <v>90</v>
      </c>
      <c r="B36" s="20">
        <f>SUM(B27:B35)</f>
        <v>3477444.23</v>
      </c>
      <c r="C36" s="20">
        <f t="shared" ref="C36:L36" si="5">SUM(C27:C35)</f>
        <v>3122776.46</v>
      </c>
      <c r="D36" s="20">
        <f t="shared" si="5"/>
        <v>0</v>
      </c>
      <c r="E36" s="20">
        <f>SUM(E27:E35)</f>
        <v>0</v>
      </c>
      <c r="F36" s="20">
        <f>SUM(F27:F35)</f>
        <v>0</v>
      </c>
      <c r="G36" s="20">
        <f t="shared" si="5"/>
        <v>0</v>
      </c>
      <c r="H36" s="20">
        <f t="shared" si="5"/>
        <v>0</v>
      </c>
      <c r="I36" s="20">
        <f t="shared" si="5"/>
        <v>0</v>
      </c>
      <c r="J36" s="20">
        <f t="shared" si="5"/>
        <v>0</v>
      </c>
      <c r="K36" s="20">
        <f t="shared" si="5"/>
        <v>0</v>
      </c>
      <c r="L36" s="20">
        <f t="shared" si="5"/>
        <v>0</v>
      </c>
      <c r="M36" s="53">
        <f>SUM(M27:M35)</f>
        <v>0</v>
      </c>
      <c r="N36" s="20">
        <f>SUM(B36:M36)</f>
        <v>6600220.6899999995</v>
      </c>
    </row>
    <row r="37" spans="1:14" s="13" customFormat="1" ht="12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x14ac:dyDescent="0.25">
      <c r="A38" s="15" t="s">
        <v>18</v>
      </c>
      <c r="B38" s="16">
        <v>49080.44</v>
      </c>
      <c r="C38" s="25">
        <v>64184.66</v>
      </c>
      <c r="D38" s="16"/>
      <c r="E38" s="16"/>
      <c r="F38" s="16"/>
      <c r="G38" s="7"/>
      <c r="H38" s="7"/>
      <c r="I38" s="7"/>
      <c r="J38" s="7"/>
      <c r="K38" s="7"/>
      <c r="L38" s="7"/>
      <c r="M38" s="51"/>
      <c r="N38" s="16">
        <f t="shared" ref="N38:N46" si="6">SUM(B38:M38)</f>
        <v>113265.1</v>
      </c>
    </row>
    <row r="39" spans="1:14" x14ac:dyDescent="0.25">
      <c r="A39" s="15" t="s">
        <v>19</v>
      </c>
      <c r="B39" s="16">
        <v>9738.4599999999991</v>
      </c>
      <c r="C39" s="16">
        <v>3790.32</v>
      </c>
      <c r="D39" s="7"/>
      <c r="E39" s="7"/>
      <c r="F39" s="7"/>
      <c r="G39" s="7"/>
      <c r="H39" s="7"/>
      <c r="I39" s="7"/>
      <c r="J39" s="7"/>
      <c r="K39" s="7"/>
      <c r="L39" s="7"/>
      <c r="M39" s="51"/>
      <c r="N39" s="16">
        <f t="shared" si="6"/>
        <v>13528.779999999999</v>
      </c>
    </row>
    <row r="40" spans="1:14" x14ac:dyDescent="0.25">
      <c r="A40" s="15" t="s">
        <v>20</v>
      </c>
      <c r="B40" s="16">
        <v>36052.85</v>
      </c>
      <c r="C40" s="16">
        <v>141795.97</v>
      </c>
      <c r="D40" s="25"/>
      <c r="E40" s="16"/>
      <c r="F40" s="16"/>
      <c r="G40" s="7"/>
      <c r="H40" s="7"/>
      <c r="I40" s="7"/>
      <c r="J40" s="7"/>
      <c r="K40" s="7"/>
      <c r="L40" s="7"/>
      <c r="M40" s="51"/>
      <c r="N40" s="16">
        <f t="shared" si="6"/>
        <v>177848.82</v>
      </c>
    </row>
    <row r="41" spans="1:14" x14ac:dyDescent="0.25">
      <c r="A41" s="15" t="s">
        <v>21</v>
      </c>
      <c r="B41" s="25">
        <v>15611.4</v>
      </c>
      <c r="C41" s="16">
        <v>5369</v>
      </c>
      <c r="D41" s="16"/>
      <c r="E41" s="16"/>
      <c r="F41" s="16"/>
      <c r="G41" s="7"/>
      <c r="H41" s="7"/>
      <c r="I41" s="7"/>
      <c r="J41" s="7"/>
      <c r="K41" s="7"/>
      <c r="L41" s="7"/>
      <c r="M41" s="51"/>
      <c r="N41" s="16">
        <f t="shared" si="6"/>
        <v>20980.400000000001</v>
      </c>
    </row>
    <row r="42" spans="1:14" x14ac:dyDescent="0.25">
      <c r="A42" s="15" t="s">
        <v>22</v>
      </c>
      <c r="B42" s="16">
        <v>15452.97</v>
      </c>
      <c r="C42" s="16">
        <v>17520.79</v>
      </c>
      <c r="D42" s="16"/>
      <c r="E42" s="16"/>
      <c r="F42" s="16"/>
      <c r="G42" s="7"/>
      <c r="H42" s="7"/>
      <c r="I42" s="7"/>
      <c r="J42" s="7"/>
      <c r="K42" s="7"/>
      <c r="L42" s="7"/>
      <c r="M42" s="51"/>
      <c r="N42" s="16">
        <f t="shared" si="6"/>
        <v>32973.760000000002</v>
      </c>
    </row>
    <row r="43" spans="1:14" ht="24" x14ac:dyDescent="0.25">
      <c r="A43" s="15" t="s">
        <v>23</v>
      </c>
      <c r="B43" s="7">
        <v>4265</v>
      </c>
      <c r="C43" s="16">
        <v>0</v>
      </c>
      <c r="D43" s="16"/>
      <c r="E43" s="16"/>
      <c r="F43" s="16"/>
      <c r="G43" s="7"/>
      <c r="H43" s="7"/>
      <c r="I43" s="7"/>
      <c r="J43" s="7"/>
      <c r="K43" s="7"/>
      <c r="L43" s="7"/>
      <c r="M43" s="51"/>
      <c r="N43" s="16">
        <f t="shared" si="6"/>
        <v>4265</v>
      </c>
    </row>
    <row r="44" spans="1:14" ht="35.25" customHeight="1" x14ac:dyDescent="0.25">
      <c r="A44" s="15" t="s">
        <v>24</v>
      </c>
      <c r="B44" s="16">
        <v>435237.13</v>
      </c>
      <c r="C44" s="16">
        <v>611491.09</v>
      </c>
      <c r="D44" s="16"/>
      <c r="E44" s="16"/>
      <c r="F44" s="16"/>
      <c r="G44" s="16"/>
      <c r="H44" s="16"/>
      <c r="I44" s="7"/>
      <c r="J44" s="7"/>
      <c r="K44" s="7"/>
      <c r="L44" s="7"/>
      <c r="M44" s="51"/>
      <c r="N44" s="16">
        <f t="shared" si="6"/>
        <v>1046728.22</v>
      </c>
    </row>
    <row r="45" spans="1:14" ht="33.75" hidden="1" customHeight="1" x14ac:dyDescent="0.25">
      <c r="A45" s="15" t="s">
        <v>25</v>
      </c>
      <c r="B45" s="16"/>
      <c r="C45" s="17"/>
      <c r="D45" s="18"/>
      <c r="E45" s="18"/>
      <c r="F45" s="18"/>
      <c r="G45" s="18"/>
      <c r="H45" s="26"/>
      <c r="I45" s="26"/>
      <c r="J45" s="26"/>
      <c r="K45" s="39"/>
      <c r="L45" s="39"/>
      <c r="M45" s="52"/>
      <c r="N45" s="16">
        <f t="shared" si="6"/>
        <v>0</v>
      </c>
    </row>
    <row r="46" spans="1:14" x14ac:dyDescent="0.25">
      <c r="A46" s="15" t="s">
        <v>26</v>
      </c>
      <c r="B46" s="16">
        <v>60592.2</v>
      </c>
      <c r="C46" s="16">
        <v>142202.12</v>
      </c>
      <c r="D46" s="16"/>
      <c r="E46" s="16"/>
      <c r="F46" s="16"/>
      <c r="G46" s="16"/>
      <c r="H46" s="16"/>
      <c r="I46" s="7"/>
      <c r="J46" s="7"/>
      <c r="K46" s="7"/>
      <c r="L46" s="7"/>
      <c r="M46" s="51"/>
      <c r="N46" s="16">
        <f t="shared" si="6"/>
        <v>202794.32</v>
      </c>
    </row>
    <row r="47" spans="1:14" x14ac:dyDescent="0.25">
      <c r="A47" s="10" t="s">
        <v>90</v>
      </c>
      <c r="B47" s="20">
        <f>SUM(B38:B46)</f>
        <v>626030.44999999995</v>
      </c>
      <c r="C47" s="20">
        <f t="shared" ref="C47:L47" si="7">SUM(C38:C46)</f>
        <v>986353.95</v>
      </c>
      <c r="D47" s="20">
        <f t="shared" si="7"/>
        <v>0</v>
      </c>
      <c r="E47" s="20">
        <f t="shared" si="7"/>
        <v>0</v>
      </c>
      <c r="F47" s="20">
        <f t="shared" si="7"/>
        <v>0</v>
      </c>
      <c r="G47" s="20">
        <f t="shared" si="7"/>
        <v>0</v>
      </c>
      <c r="H47" s="20">
        <f t="shared" si="7"/>
        <v>0</v>
      </c>
      <c r="I47" s="20">
        <f t="shared" si="7"/>
        <v>0</v>
      </c>
      <c r="J47" s="20">
        <f t="shared" si="7"/>
        <v>0</v>
      </c>
      <c r="K47" s="20"/>
      <c r="L47" s="20">
        <f t="shared" si="7"/>
        <v>0</v>
      </c>
      <c r="M47" s="53">
        <f>SUM(M38:M46)</f>
        <v>0</v>
      </c>
      <c r="N47" s="20">
        <f>SUM(B47:M47)</f>
        <v>1612384.4</v>
      </c>
    </row>
    <row r="48" spans="1:14" s="22" customFormat="1" ht="12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x14ac:dyDescent="0.25">
      <c r="A49" s="15" t="s">
        <v>28</v>
      </c>
      <c r="B49" s="16">
        <v>70000</v>
      </c>
      <c r="C49" s="16">
        <v>102885</v>
      </c>
      <c r="D49" s="16"/>
      <c r="E49" s="16"/>
      <c r="F49" s="16"/>
      <c r="G49" s="7"/>
      <c r="H49" s="7"/>
      <c r="I49" s="7"/>
      <c r="J49" s="7"/>
      <c r="K49" s="7"/>
      <c r="L49" s="7"/>
      <c r="M49" s="51"/>
      <c r="N49" s="16">
        <f>SUM(B49:M49)</f>
        <v>172885</v>
      </c>
    </row>
    <row r="50" spans="1:14" ht="24" x14ac:dyDescent="0.25">
      <c r="A50" s="15" t="s">
        <v>29</v>
      </c>
      <c r="B50" s="16">
        <v>0</v>
      </c>
      <c r="C50" s="16">
        <v>0</v>
      </c>
      <c r="D50" s="16"/>
      <c r="E50" s="16"/>
      <c r="F50" s="16"/>
      <c r="G50" s="16"/>
      <c r="H50" s="7"/>
      <c r="I50" s="7"/>
      <c r="J50" s="7"/>
      <c r="K50" s="7"/>
      <c r="L50" s="7"/>
      <c r="M50" s="51"/>
      <c r="N50" s="16">
        <f>SUM(B50:M50)</f>
        <v>0</v>
      </c>
    </row>
    <row r="51" spans="1:14" ht="24" hidden="1" x14ac:dyDescent="0.25">
      <c r="A51" s="15" t="s">
        <v>30</v>
      </c>
      <c r="B51" s="7"/>
      <c r="C51" s="16"/>
      <c r="D51" s="7"/>
      <c r="E51" s="7"/>
      <c r="F51" s="7"/>
      <c r="G51" s="7"/>
      <c r="H51" s="7"/>
      <c r="I51" s="7"/>
      <c r="J51" s="7"/>
      <c r="K51" s="7"/>
      <c r="L51" s="7"/>
      <c r="M51" s="51"/>
      <c r="N51" s="16">
        <f t="shared" ref="N51:N104" si="8">SUM(B51:M51)</f>
        <v>0</v>
      </c>
    </row>
    <row r="52" spans="1:14" ht="24" hidden="1" x14ac:dyDescent="0.25">
      <c r="A52" s="15" t="s">
        <v>31</v>
      </c>
      <c r="B52" s="7"/>
      <c r="C52" s="17"/>
      <c r="D52" s="26"/>
      <c r="E52" s="26"/>
      <c r="G52" s="27"/>
      <c r="H52" s="26"/>
      <c r="I52" s="26"/>
      <c r="J52" s="26"/>
      <c r="K52" s="26"/>
      <c r="L52" s="38"/>
      <c r="M52" s="51"/>
      <c r="N52" s="16">
        <f t="shared" si="8"/>
        <v>0</v>
      </c>
    </row>
    <row r="53" spans="1:14" ht="24" hidden="1" x14ac:dyDescent="0.25">
      <c r="A53" s="15" t="s">
        <v>32</v>
      </c>
      <c r="B53" s="7"/>
      <c r="C53" s="16"/>
      <c r="D53" s="7"/>
      <c r="E53" s="7"/>
      <c r="F53" s="7"/>
      <c r="G53" s="7"/>
      <c r="H53" s="7"/>
      <c r="I53" s="7"/>
      <c r="J53" s="7"/>
      <c r="K53" s="7"/>
      <c r="L53" s="7"/>
      <c r="M53" s="51"/>
      <c r="N53" s="16">
        <f t="shared" si="8"/>
        <v>0</v>
      </c>
    </row>
    <row r="54" spans="1:14" x14ac:dyDescent="0.25">
      <c r="A54" s="15" t="s">
        <v>33</v>
      </c>
      <c r="B54" s="16">
        <v>36218.75</v>
      </c>
      <c r="C54" s="16">
        <v>92508.75</v>
      </c>
      <c r="D54" s="16"/>
      <c r="E54" s="16"/>
      <c r="F54" s="16"/>
      <c r="G54" s="7"/>
      <c r="H54" s="7"/>
      <c r="I54" s="7"/>
      <c r="J54" s="7"/>
      <c r="K54" s="7"/>
      <c r="L54" s="7"/>
      <c r="M54" s="51"/>
      <c r="N54" s="16">
        <f>SUM(B54:M54)</f>
        <v>128727.5</v>
      </c>
    </row>
    <row r="55" spans="1:14" ht="24" hidden="1" x14ac:dyDescent="0.25">
      <c r="A55" s="15" t="s">
        <v>34</v>
      </c>
      <c r="B55" s="16">
        <f>+C55+D55+E55+F55+G55+H55+I55+J55+K55+L55+M55+O55</f>
        <v>0</v>
      </c>
      <c r="C55" s="16">
        <f>+D55+E55+F55+G55+H55+I55+J55+K55+L55+M55+O55+P55</f>
        <v>0</v>
      </c>
      <c r="D55" s="26"/>
      <c r="E55" s="26"/>
      <c r="F55" s="27"/>
      <c r="G55" s="27"/>
      <c r="H55" s="26"/>
      <c r="I55" s="26"/>
      <c r="J55" s="26"/>
      <c r="K55" s="26"/>
      <c r="L55" s="38"/>
      <c r="M55" s="51"/>
      <c r="N55" s="16">
        <f t="shared" si="8"/>
        <v>0</v>
      </c>
    </row>
    <row r="56" spans="1:14" x14ac:dyDescent="0.25">
      <c r="A56" s="10" t="s">
        <v>90</v>
      </c>
      <c r="B56" s="20">
        <f>SUM(B49:B55)</f>
        <v>106218.75</v>
      </c>
      <c r="C56" s="20">
        <f t="shared" ref="C56:L56" si="9">SUM(C49:C55)</f>
        <v>195393.75</v>
      </c>
      <c r="D56" s="20">
        <f t="shared" si="9"/>
        <v>0</v>
      </c>
      <c r="E56" s="20">
        <f t="shared" si="9"/>
        <v>0</v>
      </c>
      <c r="F56" s="20">
        <f t="shared" si="9"/>
        <v>0</v>
      </c>
      <c r="G56" s="20">
        <f t="shared" si="9"/>
        <v>0</v>
      </c>
      <c r="H56" s="20">
        <f t="shared" si="9"/>
        <v>0</v>
      </c>
      <c r="I56" s="20">
        <f t="shared" si="9"/>
        <v>0</v>
      </c>
      <c r="J56" s="20">
        <f t="shared" si="9"/>
        <v>0</v>
      </c>
      <c r="K56" s="20">
        <f t="shared" si="9"/>
        <v>0</v>
      </c>
      <c r="L56" s="20">
        <f t="shared" si="9"/>
        <v>0</v>
      </c>
      <c r="M56" s="53">
        <f>SUM(M49:M55)</f>
        <v>0</v>
      </c>
      <c r="N56" s="20">
        <f>SUM(B56:M56)</f>
        <v>301612.5</v>
      </c>
    </row>
    <row r="57" spans="1:14" hidden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8"/>
        <v>0</v>
      </c>
    </row>
    <row r="58" spans="1:14" hidden="1" x14ac:dyDescent="0.25">
      <c r="A58" s="15" t="s">
        <v>36</v>
      </c>
      <c r="B58" s="7"/>
      <c r="C58" s="17"/>
      <c r="D58" s="18"/>
      <c r="E58" s="26"/>
      <c r="F58" s="27"/>
      <c r="G58" s="27"/>
      <c r="H58" s="26"/>
      <c r="I58" s="26"/>
      <c r="J58" s="26"/>
      <c r="K58" s="26"/>
      <c r="L58" s="38"/>
      <c r="M58" s="51"/>
      <c r="N58" s="16">
        <f t="shared" si="8"/>
        <v>0</v>
      </c>
    </row>
    <row r="59" spans="1:14" ht="24" hidden="1" x14ac:dyDescent="0.25">
      <c r="A59" s="15" t="s">
        <v>37</v>
      </c>
      <c r="B59" s="7"/>
      <c r="C59" s="17"/>
      <c r="D59" s="18"/>
      <c r="E59" s="26"/>
      <c r="F59" s="27"/>
      <c r="G59" s="27"/>
      <c r="H59" s="26"/>
      <c r="I59" s="26"/>
      <c r="J59" s="26"/>
      <c r="K59" s="26"/>
      <c r="L59" s="38"/>
      <c r="M59" s="51"/>
      <c r="N59" s="16">
        <f t="shared" si="8"/>
        <v>0</v>
      </c>
    </row>
    <row r="60" spans="1:14" ht="24" hidden="1" x14ac:dyDescent="0.25">
      <c r="A60" s="15" t="s">
        <v>38</v>
      </c>
      <c r="B60" s="7"/>
      <c r="C60" s="17"/>
      <c r="D60" s="18"/>
      <c r="E60" s="26"/>
      <c r="F60" s="27"/>
      <c r="G60" s="27"/>
      <c r="H60" s="26"/>
      <c r="I60" s="26"/>
      <c r="J60" s="26"/>
      <c r="K60" s="26"/>
      <c r="L60" s="38"/>
      <c r="M60" s="51"/>
      <c r="N60" s="16">
        <f t="shared" si="8"/>
        <v>0</v>
      </c>
    </row>
    <row r="61" spans="1:14" ht="24" hidden="1" x14ac:dyDescent="0.25">
      <c r="A61" s="15" t="s">
        <v>39</v>
      </c>
      <c r="B61" s="7"/>
      <c r="C61" s="17"/>
      <c r="D61" s="18"/>
      <c r="E61" s="26"/>
      <c r="F61" s="27"/>
      <c r="G61" s="27"/>
      <c r="H61" s="26"/>
      <c r="I61" s="26"/>
      <c r="J61" s="26"/>
      <c r="K61" s="26"/>
      <c r="L61" s="38"/>
      <c r="M61" s="51"/>
      <c r="N61" s="16">
        <f t="shared" si="8"/>
        <v>0</v>
      </c>
    </row>
    <row r="62" spans="1:14" ht="24" hidden="1" x14ac:dyDescent="0.25">
      <c r="A62" s="15" t="s">
        <v>40</v>
      </c>
      <c r="B62" s="7"/>
      <c r="C62" s="17"/>
      <c r="D62" s="18"/>
      <c r="E62" s="26"/>
      <c r="F62" s="27"/>
      <c r="G62" s="27"/>
      <c r="H62" s="26"/>
      <c r="I62" s="26"/>
      <c r="J62" s="26"/>
      <c r="K62" s="26"/>
      <c r="L62" s="38"/>
      <c r="M62" s="51"/>
      <c r="N62" s="16">
        <f t="shared" si="8"/>
        <v>0</v>
      </c>
    </row>
    <row r="63" spans="1:14" hidden="1" x14ac:dyDescent="0.25">
      <c r="A63" s="15" t="s">
        <v>41</v>
      </c>
      <c r="B63" s="7"/>
      <c r="C63" s="17"/>
      <c r="D63" s="18"/>
      <c r="E63" s="26"/>
      <c r="F63" s="27"/>
      <c r="G63" s="27"/>
      <c r="H63" s="26"/>
      <c r="I63" s="26"/>
      <c r="J63" s="26"/>
      <c r="K63" s="26"/>
      <c r="L63" s="38"/>
      <c r="M63" s="51"/>
      <c r="N63" s="16">
        <f t="shared" si="8"/>
        <v>0</v>
      </c>
    </row>
    <row r="64" spans="1:14" ht="24" hidden="1" x14ac:dyDescent="0.25">
      <c r="A64" s="15" t="s">
        <v>42</v>
      </c>
      <c r="B64" s="7"/>
      <c r="C64" s="17"/>
      <c r="D64" s="18"/>
      <c r="E64" s="26"/>
      <c r="F64" s="27"/>
      <c r="G64" s="27"/>
      <c r="H64" s="26"/>
      <c r="I64" s="26"/>
      <c r="J64" s="26"/>
      <c r="K64" s="26"/>
      <c r="L64" s="38"/>
      <c r="M64" s="51"/>
      <c r="N64" s="20">
        <f t="shared" si="8"/>
        <v>0</v>
      </c>
    </row>
    <row r="65" spans="1:14" hidden="1" x14ac:dyDescent="0.25">
      <c r="A65" s="10" t="s">
        <v>90</v>
      </c>
      <c r="B65" s="20">
        <f>SUM(B58:B64)</f>
        <v>0</v>
      </c>
      <c r="C65" s="20">
        <f t="shared" ref="C65:M65" si="10">SUM(C58:C64)</f>
        <v>0</v>
      </c>
      <c r="D65" s="20">
        <f t="shared" si="10"/>
        <v>0</v>
      </c>
      <c r="E65" s="20">
        <f t="shared" si="10"/>
        <v>0</v>
      </c>
      <c r="F65" s="20">
        <f t="shared" si="10"/>
        <v>0</v>
      </c>
      <c r="G65" s="20">
        <f t="shared" si="10"/>
        <v>0</v>
      </c>
      <c r="H65" s="20">
        <f t="shared" si="10"/>
        <v>0</v>
      </c>
      <c r="I65" s="20">
        <f t="shared" si="10"/>
        <v>0</v>
      </c>
      <c r="J65" s="20">
        <f t="shared" si="10"/>
        <v>0</v>
      </c>
      <c r="K65" s="20">
        <f t="shared" si="10"/>
        <v>0</v>
      </c>
      <c r="L65" s="20">
        <f t="shared" si="10"/>
        <v>0</v>
      </c>
      <c r="M65" s="50">
        <f t="shared" si="10"/>
        <v>0</v>
      </c>
      <c r="N65" s="16">
        <f t="shared" si="8"/>
        <v>0</v>
      </c>
    </row>
    <row r="66" spans="1:14" s="13" customFormat="1" ht="12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8"/>
        <v>0</v>
      </c>
    </row>
    <row r="67" spans="1:14" x14ac:dyDescent="0.25">
      <c r="A67" s="15" t="s">
        <v>44</v>
      </c>
      <c r="B67" s="16">
        <v>385319.56</v>
      </c>
      <c r="C67" s="16">
        <v>0</v>
      </c>
      <c r="D67" s="16">
        <v>0</v>
      </c>
      <c r="E67" s="7">
        <v>0</v>
      </c>
      <c r="F67" s="7"/>
      <c r="G67" s="7"/>
      <c r="H67" s="7"/>
      <c r="I67" s="7"/>
      <c r="J67" s="7"/>
      <c r="K67" s="7"/>
      <c r="L67" s="7"/>
      <c r="M67" s="51"/>
      <c r="N67" s="7">
        <f t="shared" si="8"/>
        <v>385319.56</v>
      </c>
    </row>
    <row r="68" spans="1:14" x14ac:dyDescent="0.25">
      <c r="A68" s="15" t="s">
        <v>45</v>
      </c>
      <c r="B68" s="7">
        <v>0</v>
      </c>
      <c r="C68" s="17">
        <v>0</v>
      </c>
      <c r="D68" s="18">
        <v>0</v>
      </c>
      <c r="E68" s="18">
        <v>0</v>
      </c>
      <c r="F68" s="27"/>
      <c r="G68" s="27"/>
      <c r="H68" s="26"/>
      <c r="I68" s="26"/>
      <c r="J68" s="7"/>
      <c r="K68" s="7"/>
      <c r="L68" s="7"/>
      <c r="M68" s="51"/>
      <c r="N68" s="7">
        <f t="shared" si="8"/>
        <v>0</v>
      </c>
    </row>
    <row r="69" spans="1:14" x14ac:dyDescent="0.25">
      <c r="A69" s="15" t="s">
        <v>46</v>
      </c>
      <c r="B69" s="7"/>
      <c r="C69" s="17"/>
      <c r="D69" s="18"/>
      <c r="E69" s="18"/>
      <c r="F69" s="27"/>
      <c r="G69" s="27"/>
      <c r="H69" s="26"/>
      <c r="I69" s="26"/>
      <c r="J69" s="7"/>
      <c r="K69" s="7"/>
      <c r="L69" s="7"/>
      <c r="M69" s="51"/>
      <c r="N69" s="7">
        <f t="shared" si="8"/>
        <v>0</v>
      </c>
    </row>
    <row r="70" spans="1:14" ht="24" x14ac:dyDescent="0.25">
      <c r="A70" s="15" t="s">
        <v>47</v>
      </c>
      <c r="B70" s="7"/>
      <c r="C70" s="17"/>
      <c r="D70" s="18"/>
      <c r="E70" s="18"/>
      <c r="F70" s="27"/>
      <c r="G70" s="27"/>
      <c r="H70" s="26"/>
      <c r="I70" s="26"/>
      <c r="J70" s="7"/>
      <c r="K70" s="7"/>
      <c r="L70" s="7"/>
      <c r="M70" s="51"/>
      <c r="N70" s="7">
        <f t="shared" si="8"/>
        <v>0</v>
      </c>
    </row>
    <row r="71" spans="1:14" x14ac:dyDescent="0.25">
      <c r="A71" s="15" t="s">
        <v>48</v>
      </c>
      <c r="B71" s="16">
        <v>0</v>
      </c>
      <c r="C71" s="16">
        <v>0</v>
      </c>
      <c r="D71" s="18">
        <v>0</v>
      </c>
      <c r="E71" s="18">
        <v>0</v>
      </c>
      <c r="F71" s="7"/>
      <c r="G71" s="7"/>
      <c r="H71" s="7"/>
      <c r="I71" s="7"/>
      <c r="J71" s="7"/>
      <c r="K71" s="7"/>
      <c r="L71" s="7"/>
      <c r="M71" s="51"/>
      <c r="N71" s="7">
        <f t="shared" si="8"/>
        <v>0</v>
      </c>
    </row>
    <row r="72" spans="1:14" x14ac:dyDescent="0.25">
      <c r="A72" s="15" t="s">
        <v>49</v>
      </c>
      <c r="B72" s="16">
        <v>0</v>
      </c>
      <c r="C72" s="16">
        <v>0</v>
      </c>
      <c r="D72" s="18">
        <v>0</v>
      </c>
      <c r="E72" s="18">
        <v>0</v>
      </c>
      <c r="F72" s="27"/>
      <c r="G72" s="27"/>
      <c r="H72" s="26"/>
      <c r="I72" s="26"/>
      <c r="J72" s="7"/>
      <c r="K72" s="7"/>
      <c r="L72" s="7"/>
      <c r="M72" s="51"/>
      <c r="N72" s="7">
        <f t="shared" si="8"/>
        <v>0</v>
      </c>
    </row>
    <row r="73" spans="1:14" x14ac:dyDescent="0.25">
      <c r="A73" s="15" t="s">
        <v>50</v>
      </c>
      <c r="B73" s="16">
        <v>0</v>
      </c>
      <c r="C73" s="16">
        <v>0</v>
      </c>
      <c r="D73" s="18">
        <v>0</v>
      </c>
      <c r="E73" s="18">
        <v>0</v>
      </c>
      <c r="F73" s="27"/>
      <c r="G73" s="27"/>
      <c r="H73" s="26"/>
      <c r="I73" s="26"/>
      <c r="J73" s="7"/>
      <c r="K73" s="7"/>
      <c r="L73" s="7"/>
      <c r="M73" s="51"/>
      <c r="N73" s="7">
        <f t="shared" si="8"/>
        <v>0</v>
      </c>
    </row>
    <row r="74" spans="1:14" x14ac:dyDescent="0.25">
      <c r="A74" s="15" t="s">
        <v>51</v>
      </c>
      <c r="B74" s="16">
        <v>0</v>
      </c>
      <c r="C74" s="16">
        <v>0</v>
      </c>
      <c r="D74" s="18">
        <v>0</v>
      </c>
      <c r="E74" s="18">
        <v>0</v>
      </c>
      <c r="F74" s="27"/>
      <c r="G74" s="27"/>
      <c r="H74" s="26"/>
      <c r="I74" s="26"/>
      <c r="J74" s="7"/>
      <c r="K74" s="7"/>
      <c r="L74" s="7"/>
      <c r="M74" s="51"/>
      <c r="N74" s="7">
        <f t="shared" si="8"/>
        <v>0</v>
      </c>
    </row>
    <row r="75" spans="1:14" ht="24" hidden="1" x14ac:dyDescent="0.25">
      <c r="A75" s="15" t="s">
        <v>52</v>
      </c>
      <c r="B75" s="16">
        <v>0</v>
      </c>
      <c r="C75" s="16">
        <v>0</v>
      </c>
      <c r="D75" s="18">
        <v>0</v>
      </c>
      <c r="E75" s="18">
        <v>0</v>
      </c>
      <c r="F75" s="27">
        <v>0</v>
      </c>
      <c r="G75" s="27">
        <v>0</v>
      </c>
      <c r="H75" s="26">
        <v>0</v>
      </c>
      <c r="I75" s="26">
        <v>0</v>
      </c>
      <c r="J75" s="7"/>
      <c r="K75" s="7">
        <v>0</v>
      </c>
      <c r="L75" s="7">
        <v>0</v>
      </c>
      <c r="M75" s="51">
        <v>0</v>
      </c>
      <c r="N75" s="7">
        <f t="shared" si="8"/>
        <v>0</v>
      </c>
    </row>
    <row r="76" spans="1:14" ht="17.25" customHeight="1" x14ac:dyDescent="0.25">
      <c r="A76" s="10" t="s">
        <v>90</v>
      </c>
      <c r="B76" s="20">
        <f>+B67</f>
        <v>385319.56</v>
      </c>
      <c r="C76" s="20">
        <f>+C67</f>
        <v>0</v>
      </c>
      <c r="D76" s="20">
        <v>0</v>
      </c>
      <c r="E76" s="20">
        <v>0</v>
      </c>
      <c r="F76" s="20">
        <f>SUM(F67:F75)</f>
        <v>0</v>
      </c>
      <c r="G76" s="20">
        <f t="shared" ref="G76:L76" si="11">SUM(G67:G75)</f>
        <v>0</v>
      </c>
      <c r="H76" s="20">
        <f t="shared" si="11"/>
        <v>0</v>
      </c>
      <c r="I76" s="20">
        <f t="shared" si="11"/>
        <v>0</v>
      </c>
      <c r="J76" s="20">
        <f>+J67+J68+J71+J74</f>
        <v>0</v>
      </c>
      <c r="K76" s="20">
        <f>SUM(K67:K75)</f>
        <v>0</v>
      </c>
      <c r="L76" s="20">
        <f t="shared" si="11"/>
        <v>0</v>
      </c>
      <c r="M76" s="53">
        <f>+M67+M68+M71+M72</f>
        <v>0</v>
      </c>
      <c r="N76" s="20">
        <f>SUM(B76:M76)</f>
        <v>385319.56</v>
      </c>
    </row>
    <row r="77" spans="1:14" x14ac:dyDescent="0.25">
      <c r="A77" s="10" t="s">
        <v>53</v>
      </c>
      <c r="B77" s="16"/>
      <c r="C77" s="16"/>
      <c r="D77" s="31"/>
      <c r="E77" s="18"/>
      <c r="F77" s="31"/>
      <c r="G77" s="20"/>
      <c r="H77" s="18"/>
      <c r="I77" s="18"/>
      <c r="J77" s="7"/>
      <c r="K77" s="7"/>
      <c r="L77" s="7"/>
      <c r="M77" s="51"/>
      <c r="N77" s="7"/>
    </row>
    <row r="78" spans="1:14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0</v>
      </c>
      <c r="F78" s="27">
        <v>0</v>
      </c>
      <c r="G78" s="7"/>
      <c r="H78" s="7"/>
      <c r="I78" s="7"/>
      <c r="J78" s="7">
        <v>0</v>
      </c>
      <c r="K78" s="7">
        <v>0</v>
      </c>
      <c r="L78" s="7"/>
      <c r="M78" s="51"/>
      <c r="N78" s="7">
        <f>SUM(B78:M78)</f>
        <v>0</v>
      </c>
    </row>
    <row r="79" spans="1:14" hidden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>
        <v>0</v>
      </c>
      <c r="N79" s="7">
        <f t="shared" si="8"/>
        <v>0</v>
      </c>
    </row>
    <row r="80" spans="1:14" hidden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>
        <v>0</v>
      </c>
      <c r="N80" s="7">
        <f t="shared" si="8"/>
        <v>0</v>
      </c>
    </row>
    <row r="81" spans="1:14" ht="24" hidden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>
        <v>0</v>
      </c>
      <c r="N81" s="7">
        <f t="shared" si="8"/>
        <v>0</v>
      </c>
    </row>
    <row r="82" spans="1:14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2">SUM(D78:D81)</f>
        <v>0</v>
      </c>
      <c r="E82" s="20">
        <f t="shared" si="12"/>
        <v>0</v>
      </c>
      <c r="F82" s="20">
        <f t="shared" si="12"/>
        <v>0</v>
      </c>
      <c r="G82" s="20">
        <f>SUM(G78:G81)</f>
        <v>0</v>
      </c>
      <c r="H82" s="20">
        <f t="shared" si="12"/>
        <v>0</v>
      </c>
      <c r="I82" s="20">
        <f t="shared" si="12"/>
        <v>0</v>
      </c>
      <c r="J82" s="7">
        <f t="shared" si="12"/>
        <v>0</v>
      </c>
      <c r="K82" s="7">
        <f t="shared" si="12"/>
        <v>0</v>
      </c>
      <c r="L82" s="38">
        <f t="shared" si="12"/>
        <v>0</v>
      </c>
      <c r="M82" s="54">
        <f>M78</f>
        <v>0</v>
      </c>
      <c r="N82" s="38">
        <f>SUM(B82:M82)</f>
        <v>0</v>
      </c>
    </row>
    <row r="83" spans="1:14" ht="24" hidden="1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8"/>
        <v>0</v>
      </c>
    </row>
    <row r="84" spans="1:14" hidden="1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8"/>
        <v>0</v>
      </c>
    </row>
    <row r="85" spans="1:14" ht="24" hidden="1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8"/>
        <v>0</v>
      </c>
    </row>
    <row r="86" spans="1:14" s="32" customFormat="1" ht="18" hidden="1" customHeight="1" x14ac:dyDescent="0.25">
      <c r="A86" s="10" t="s">
        <v>90</v>
      </c>
      <c r="B86" s="20">
        <f t="shared" ref="B86:M86" si="13">SUM(B83:B85)</f>
        <v>0</v>
      </c>
      <c r="C86" s="20">
        <f t="shared" si="13"/>
        <v>0</v>
      </c>
      <c r="D86" s="20">
        <f t="shared" si="13"/>
        <v>0</v>
      </c>
      <c r="E86" s="20">
        <f t="shared" si="13"/>
        <v>0</v>
      </c>
      <c r="F86" s="20">
        <f t="shared" si="13"/>
        <v>0</v>
      </c>
      <c r="G86" s="20">
        <f t="shared" si="13"/>
        <v>0</v>
      </c>
      <c r="H86" s="20">
        <f t="shared" si="13"/>
        <v>0</v>
      </c>
      <c r="I86" s="20">
        <f t="shared" si="13"/>
        <v>0</v>
      </c>
      <c r="J86" s="20">
        <f t="shared" si="13"/>
        <v>0</v>
      </c>
      <c r="K86" s="21">
        <f t="shared" si="13"/>
        <v>0</v>
      </c>
      <c r="L86" s="20">
        <f t="shared" si="13"/>
        <v>0</v>
      </c>
      <c r="M86" s="50">
        <f t="shared" si="13"/>
        <v>0</v>
      </c>
      <c r="N86" s="16">
        <f t="shared" si="8"/>
        <v>0</v>
      </c>
    </row>
    <row r="87" spans="1:14" hidden="1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8"/>
        <v>0</v>
      </c>
    </row>
    <row r="88" spans="1:14" hidden="1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8"/>
        <v>0</v>
      </c>
    </row>
    <row r="89" spans="1:14" hidden="1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8"/>
        <v>0</v>
      </c>
    </row>
    <row r="90" spans="1:14" ht="24" hidden="1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8"/>
        <v>0</v>
      </c>
    </row>
    <row r="91" spans="1:14" s="32" customFormat="1" ht="18" hidden="1" customHeight="1" x14ac:dyDescent="0.25">
      <c r="A91" s="10" t="s">
        <v>90</v>
      </c>
      <c r="B91" s="20">
        <f>SUM(B88:B90)</f>
        <v>0</v>
      </c>
      <c r="C91" s="20">
        <f t="shared" ref="C91:M91" si="14">SUM(C88:C90)</f>
        <v>0</v>
      </c>
      <c r="D91" s="20">
        <f t="shared" si="14"/>
        <v>0</v>
      </c>
      <c r="E91" s="20">
        <f t="shared" si="14"/>
        <v>0</v>
      </c>
      <c r="F91" s="20">
        <f t="shared" si="14"/>
        <v>0</v>
      </c>
      <c r="G91" s="20">
        <f t="shared" si="14"/>
        <v>0</v>
      </c>
      <c r="H91" s="20">
        <f t="shared" si="14"/>
        <v>0</v>
      </c>
      <c r="I91" s="20">
        <f t="shared" si="14"/>
        <v>0</v>
      </c>
      <c r="J91" s="20">
        <f t="shared" si="14"/>
        <v>0</v>
      </c>
      <c r="K91" s="21">
        <f t="shared" si="14"/>
        <v>0</v>
      </c>
      <c r="L91" s="20">
        <f t="shared" si="14"/>
        <v>0</v>
      </c>
      <c r="M91" s="50">
        <f t="shared" si="14"/>
        <v>0</v>
      </c>
      <c r="N91" s="16">
        <f t="shared" si="8"/>
        <v>0</v>
      </c>
    </row>
    <row r="92" spans="1:14" hidden="1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8"/>
        <v>0</v>
      </c>
    </row>
    <row r="93" spans="1:14" hidden="1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8"/>
        <v>0</v>
      </c>
    </row>
    <row r="94" spans="1:14" hidden="1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8"/>
        <v>0</v>
      </c>
    </row>
    <row r="95" spans="1:14" ht="24" hidden="1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8"/>
        <v>0</v>
      </c>
    </row>
    <row r="96" spans="1:14" s="32" customFormat="1" ht="18" hidden="1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5">SUM(D94:D95)</f>
        <v>0</v>
      </c>
      <c r="E96" s="20">
        <f t="shared" si="15"/>
        <v>0</v>
      </c>
      <c r="F96" s="20">
        <f t="shared" si="15"/>
        <v>0</v>
      </c>
      <c r="G96" s="20">
        <f t="shared" si="15"/>
        <v>0</v>
      </c>
      <c r="H96" s="20">
        <f t="shared" si="15"/>
        <v>0</v>
      </c>
      <c r="I96" s="20">
        <f t="shared" si="15"/>
        <v>0</v>
      </c>
      <c r="J96" s="20">
        <f t="shared" si="15"/>
        <v>0</v>
      </c>
      <c r="K96" s="21">
        <f t="shared" si="15"/>
        <v>0</v>
      </c>
      <c r="L96" s="20">
        <f t="shared" si="15"/>
        <v>0</v>
      </c>
      <c r="M96" s="50">
        <f t="shared" si="15"/>
        <v>0</v>
      </c>
      <c r="N96" s="20">
        <f t="shared" si="8"/>
        <v>0</v>
      </c>
    </row>
    <row r="97" spans="1:14" hidden="1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8"/>
        <v>0</v>
      </c>
    </row>
    <row r="98" spans="1:14" hidden="1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8"/>
        <v>0</v>
      </c>
    </row>
    <row r="99" spans="1:14" hidden="1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8"/>
        <v>0</v>
      </c>
    </row>
    <row r="100" spans="1:14" s="32" customFormat="1" ht="18" hidden="1" customHeight="1" x14ac:dyDescent="0.25">
      <c r="A100" s="10" t="s">
        <v>90</v>
      </c>
      <c r="B100" s="20">
        <f>SUM(B98:B99)</f>
        <v>0</v>
      </c>
      <c r="C100" s="20">
        <f t="shared" ref="C100:M100" si="16">SUM(C98:C99)</f>
        <v>0</v>
      </c>
      <c r="D100" s="20">
        <f t="shared" si="16"/>
        <v>0</v>
      </c>
      <c r="E100" s="20">
        <f t="shared" si="16"/>
        <v>0</v>
      </c>
      <c r="F100" s="20">
        <f t="shared" si="16"/>
        <v>0</v>
      </c>
      <c r="G100" s="20">
        <f t="shared" si="16"/>
        <v>0</v>
      </c>
      <c r="H100" s="20">
        <f t="shared" si="16"/>
        <v>0</v>
      </c>
      <c r="I100" s="20">
        <f t="shared" si="16"/>
        <v>0</v>
      </c>
      <c r="J100" s="20">
        <f t="shared" si="16"/>
        <v>0</v>
      </c>
      <c r="K100" s="21">
        <f t="shared" si="16"/>
        <v>0</v>
      </c>
      <c r="L100" s="20">
        <f t="shared" si="16"/>
        <v>0</v>
      </c>
      <c r="M100" s="50">
        <f t="shared" si="16"/>
        <v>0</v>
      </c>
      <c r="N100" s="16">
        <f t="shared" si="8"/>
        <v>0</v>
      </c>
    </row>
    <row r="101" spans="1:14" hidden="1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8"/>
        <v>0</v>
      </c>
    </row>
    <row r="102" spans="1:14" hidden="1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8"/>
        <v>0</v>
      </c>
    </row>
    <row r="103" spans="1:14" s="32" customFormat="1" ht="18" hidden="1" customHeight="1" x14ac:dyDescent="0.25">
      <c r="A103" s="10" t="s">
        <v>90</v>
      </c>
      <c r="B103" s="20">
        <f>SUM(B102)</f>
        <v>0</v>
      </c>
      <c r="C103" s="20">
        <f t="shared" ref="C103:M103" si="17">SUM(C101:C102)</f>
        <v>0</v>
      </c>
      <c r="D103" s="20">
        <f t="shared" si="17"/>
        <v>0</v>
      </c>
      <c r="E103" s="20">
        <f t="shared" si="17"/>
        <v>0</v>
      </c>
      <c r="F103" s="20">
        <f t="shared" si="17"/>
        <v>0</v>
      </c>
      <c r="G103" s="20">
        <f t="shared" si="17"/>
        <v>0</v>
      </c>
      <c r="H103" s="20">
        <f t="shared" si="17"/>
        <v>0</v>
      </c>
      <c r="I103" s="20">
        <f t="shared" si="17"/>
        <v>0</v>
      </c>
      <c r="J103" s="20">
        <f t="shared" si="17"/>
        <v>0</v>
      </c>
      <c r="K103" s="21">
        <f t="shared" si="17"/>
        <v>0</v>
      </c>
      <c r="L103" s="20">
        <f t="shared" si="17"/>
        <v>0</v>
      </c>
      <c r="M103" s="50">
        <f t="shared" si="17"/>
        <v>0</v>
      </c>
      <c r="N103" s="16">
        <f t="shared" si="8"/>
        <v>0</v>
      </c>
    </row>
    <row r="104" spans="1:14" hidden="1" x14ac:dyDescent="0.25">
      <c r="A104" s="37" t="s">
        <v>74</v>
      </c>
      <c r="B104" s="38">
        <f>SUM(B25,B36,B47,B56,B65,B76,B82,B86,B91,B96,B100,B103)</f>
        <v>33907206.230000004</v>
      </c>
      <c r="C104" s="38">
        <f t="shared" ref="C104:M104" si="18">SUM(C25,C36,C47,C56,C65,C76,C82,C86,C91,C96,C100,C103)</f>
        <v>41557762.460000008</v>
      </c>
      <c r="D104" s="38">
        <f t="shared" si="18"/>
        <v>0</v>
      </c>
      <c r="E104" s="38">
        <f t="shared" si="18"/>
        <v>0</v>
      </c>
      <c r="F104" s="38">
        <f t="shared" si="18"/>
        <v>0</v>
      </c>
      <c r="G104" s="38">
        <f t="shared" si="18"/>
        <v>0</v>
      </c>
      <c r="H104" s="38">
        <f t="shared" si="18"/>
        <v>0</v>
      </c>
      <c r="I104" s="38">
        <f t="shared" si="18"/>
        <v>0</v>
      </c>
      <c r="J104" s="38">
        <f t="shared" si="18"/>
        <v>0</v>
      </c>
      <c r="K104" s="29">
        <f t="shared" si="18"/>
        <v>0</v>
      </c>
      <c r="L104" s="38">
        <f t="shared" si="18"/>
        <v>0</v>
      </c>
      <c r="M104" s="51">
        <f t="shared" si="18"/>
        <v>0</v>
      </c>
      <c r="N104" s="20">
        <f t="shared" si="8"/>
        <v>75464968.690000013</v>
      </c>
    </row>
    <row r="105" spans="1:14" x14ac:dyDescent="0.25">
      <c r="A105" s="37" t="s">
        <v>75</v>
      </c>
      <c r="B105" s="38">
        <f>SUM(B25,B36,B47,B56,B65,B76,B82,B86,B91,B96,B100,B103)</f>
        <v>33907206.230000004</v>
      </c>
      <c r="C105" s="38">
        <f t="shared" ref="C105:H105" si="19">SUM(C25,C36,C47,C56,C65,C76,C82,C86,C91,C96,C100,C103)</f>
        <v>41557762.460000008</v>
      </c>
      <c r="D105" s="38">
        <f t="shared" si="19"/>
        <v>0</v>
      </c>
      <c r="E105" s="38">
        <f>SUM(E25,E36,E47,E56,E65,E76,E82,E86,E91,E96,E100,E103)</f>
        <v>0</v>
      </c>
      <c r="F105" s="38">
        <f>SUM(F25,F36,F47,F56,F65,F76,F82,F86,F91,F96,F100,F103)</f>
        <v>0</v>
      </c>
      <c r="G105" s="38">
        <f t="shared" si="19"/>
        <v>0</v>
      </c>
      <c r="H105" s="38">
        <f t="shared" si="19"/>
        <v>0</v>
      </c>
      <c r="I105" s="38">
        <f>SUM(I25,I36,I47,I56,I65,I76,I82,I86,I91,I96,I100,I103)</f>
        <v>0</v>
      </c>
      <c r="J105" s="38">
        <f>SUM(J25,J36,J47,J56,J65,J76,J82,J86,J91,J96,J100,J103)</f>
        <v>0</v>
      </c>
      <c r="K105" s="38">
        <f t="shared" ref="K105:L105" si="20">SUM(K25,K36,K47,K56,K65,K76,K82,K86,K91,K96,K100,K103)</f>
        <v>0</v>
      </c>
      <c r="L105" s="38">
        <f t="shared" si="20"/>
        <v>0</v>
      </c>
      <c r="M105" s="54">
        <f>SUM(M25,M36,M47,M56,M65,M76,M82,M86,M91,M96,M100,M103)</f>
        <v>0</v>
      </c>
      <c r="N105" s="20">
        <f>+SUM(B105:M105)</f>
        <v>75464968.690000013</v>
      </c>
    </row>
    <row r="106" spans="1:14" x14ac:dyDescent="0.25">
      <c r="A106" s="31" t="s">
        <v>76</v>
      </c>
      <c r="B106" s="18"/>
    </row>
    <row r="107" spans="1:14" x14ac:dyDescent="0.25">
      <c r="A107" s="31" t="s">
        <v>109</v>
      </c>
      <c r="B107" s="18"/>
      <c r="N107" s="18"/>
    </row>
    <row r="108" spans="1:14" x14ac:dyDescent="0.25">
      <c r="A108" s="31" t="s">
        <v>108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x14ac:dyDescent="0.25">
      <c r="A110" s="31"/>
      <c r="B110" s="18"/>
      <c r="H110" s="39"/>
      <c r="N110" s="18"/>
    </row>
    <row r="111" spans="1:14" x14ac:dyDescent="0.25">
      <c r="A111" s="31"/>
      <c r="B111" s="18"/>
      <c r="H111" s="39"/>
      <c r="N111" s="18"/>
    </row>
    <row r="112" spans="1:14" x14ac:dyDescent="0.25">
      <c r="A112" s="31"/>
      <c r="B112" s="18"/>
      <c r="H112" s="39"/>
      <c r="N112" s="18"/>
    </row>
    <row r="113" spans="1:14" x14ac:dyDescent="0.25">
      <c r="A113" s="40"/>
      <c r="C113" s="39"/>
      <c r="N113" s="40"/>
    </row>
    <row r="114" spans="1:14" ht="15.75" x14ac:dyDescent="0.25">
      <c r="A114" s="40"/>
      <c r="D114" s="41"/>
      <c r="E114" s="39"/>
      <c r="I114" s="57"/>
      <c r="J114" s="57"/>
      <c r="N114" s="40"/>
    </row>
    <row r="115" spans="1:14" ht="15.75" x14ac:dyDescent="0.25">
      <c r="A115" s="40"/>
      <c r="D115" s="41"/>
      <c r="E115" s="39"/>
      <c r="I115" s="42"/>
      <c r="J115" s="42"/>
      <c r="N115" s="40"/>
    </row>
    <row r="116" spans="1:14" ht="15.75" x14ac:dyDescent="0.25">
      <c r="A116" s="40"/>
      <c r="D116" s="41"/>
      <c r="E116" s="39"/>
      <c r="I116" s="42"/>
      <c r="J116" s="42"/>
      <c r="N116" s="40"/>
    </row>
    <row r="117" spans="1:14" ht="15.75" x14ac:dyDescent="0.25">
      <c r="A117" s="43"/>
      <c r="B117" s="43"/>
      <c r="C117" s="57" t="s">
        <v>96</v>
      </c>
      <c r="D117" s="57"/>
      <c r="E117" s="57"/>
      <c r="G117" s="57" t="s">
        <v>106</v>
      </c>
      <c r="H117" s="57"/>
      <c r="I117" s="57"/>
      <c r="J117" s="42"/>
      <c r="N117" s="40"/>
    </row>
    <row r="118" spans="1:14" ht="15.75" x14ac:dyDescent="0.25">
      <c r="A118" s="43"/>
      <c r="B118" s="43"/>
      <c r="C118" s="57" t="s">
        <v>97</v>
      </c>
      <c r="D118" s="57"/>
      <c r="E118" s="57"/>
      <c r="F118" s="43"/>
      <c r="G118" s="57" t="s">
        <v>89</v>
      </c>
      <c r="H118" s="57"/>
      <c r="I118" s="57"/>
    </row>
    <row r="119" spans="1:14" ht="15.75" x14ac:dyDescent="0.25">
      <c r="B119" s="57"/>
      <c r="C119" s="57"/>
      <c r="E119" s="57"/>
      <c r="F119" s="57"/>
    </row>
    <row r="120" spans="1:14" ht="42.75" customHeight="1" x14ac:dyDescent="0.25"/>
  </sheetData>
  <mergeCells count="12">
    <mergeCell ref="E119:F119"/>
    <mergeCell ref="A1:B1"/>
    <mergeCell ref="A2:F2"/>
    <mergeCell ref="I114:J114"/>
    <mergeCell ref="A5:M5"/>
    <mergeCell ref="B119:C119"/>
    <mergeCell ref="A3:M3"/>
    <mergeCell ref="A4:M4"/>
    <mergeCell ref="C118:E118"/>
    <mergeCell ref="C117:E117"/>
    <mergeCell ref="G117:I117"/>
    <mergeCell ref="G118:I118"/>
  </mergeCells>
  <phoneticPr fontId="1" type="noConversion"/>
  <printOptions horizontalCentered="1"/>
  <pageMargins left="0.23622047244094491" right="0.23622047244094491" top="0.31" bottom="0.32" header="0.31496062992125984" footer="0.31496062992125984"/>
  <pageSetup paperSize="14" scale="46" orientation="landscape" r:id="rId1"/>
  <rowBreaks count="2" manualBreakCount="2">
    <brk id="36" max="14" man="1"/>
    <brk id="118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13dc4f-122b-4d99-99b9-8e0078ca2828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E47CB2-6FA4-4D74-BCA9-DACF8D97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375E6B-5D66-4F13-81F9-847C5B1D41F7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28489dc2-50cf-493e-a704-cb1420394a7d"/>
    <ds:schemaRef ds:uri="0e13dc4f-122b-4d99-99b9-8e0078ca2828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2025-07-03T15:40:57Z</cp:lastPrinted>
  <dcterms:created xsi:type="dcterms:W3CDTF">2020-03-06T14:55:33Z</dcterms:created>
  <dcterms:modified xsi:type="dcterms:W3CDTF">2025-07-03T15:41:45Z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