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823" documentId="13_ncr:1_{9482E9B7-0579-4268-A7C1-E8739BF16860}" xr6:coauthVersionLast="47" xr6:coauthVersionMax="47" xr10:uidLastSave="{D6BCC88B-B798-4BA9-AC34-D4267F42C7AD}"/>
  <bookViews>
    <workbookView xWindow="-120" yWindow="-120" windowWidth="29040" windowHeight="15720" activeTab="7" xr2:uid="{00000000-000D-0000-FFFF-FFFF00000000}"/>
  </bookViews>
  <sheets>
    <sheet name="Enero" sheetId="15" r:id="rId1"/>
    <sheet name="Febrero" sheetId="16" r:id="rId2"/>
    <sheet name="Marzo" sheetId="17" r:id="rId3"/>
    <sheet name="Abril" sheetId="18" r:id="rId4"/>
    <sheet name="Mayo" sheetId="19" r:id="rId5"/>
    <sheet name="Junio" sheetId="20" r:id="rId6"/>
    <sheet name="Julio" sheetId="21" r:id="rId7"/>
    <sheet name="Agosto" sheetId="22" r:id="rId8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2" l="1"/>
  <c r="M11" i="22"/>
  <c r="K11" i="22"/>
  <c r="I11" i="22"/>
  <c r="G11" i="22"/>
  <c r="E11" i="22"/>
  <c r="C11" i="22"/>
  <c r="Q10" i="22"/>
  <c r="P10" i="22" s="1"/>
  <c r="Q9" i="22"/>
  <c r="N9" i="22" s="1"/>
  <c r="Q8" i="22"/>
  <c r="L8" i="22" s="1"/>
  <c r="O11" i="21"/>
  <c r="M11" i="21"/>
  <c r="K11" i="21"/>
  <c r="I11" i="21"/>
  <c r="G11" i="21"/>
  <c r="E11" i="21"/>
  <c r="C11" i="21"/>
  <c r="Q10" i="21"/>
  <c r="D10" i="21" s="1"/>
  <c r="Q9" i="21"/>
  <c r="H9" i="21" s="1"/>
  <c r="Q8" i="21"/>
  <c r="P8" i="21" s="1"/>
  <c r="I11" i="19"/>
  <c r="I11" i="20"/>
  <c r="O11" i="20"/>
  <c r="M11" i="20"/>
  <c r="K11" i="20"/>
  <c r="G11" i="20"/>
  <c r="E11" i="20"/>
  <c r="C11" i="20"/>
  <c r="Q10" i="20"/>
  <c r="F10" i="20" s="1"/>
  <c r="Q9" i="20"/>
  <c r="P9" i="20" s="1"/>
  <c r="Q8" i="20"/>
  <c r="P8" i="20" s="1"/>
  <c r="O11" i="19"/>
  <c r="M11" i="19"/>
  <c r="K11" i="19"/>
  <c r="G11" i="19"/>
  <c r="E11" i="19"/>
  <c r="C11" i="19"/>
  <c r="Q10" i="19"/>
  <c r="D10" i="19" s="1"/>
  <c r="Q9" i="19"/>
  <c r="P9" i="19" s="1"/>
  <c r="Q8" i="19"/>
  <c r="N8" i="19" s="1"/>
  <c r="O11" i="18"/>
  <c r="M11" i="18"/>
  <c r="K11" i="18"/>
  <c r="I11" i="18"/>
  <c r="G11" i="18"/>
  <c r="E11" i="18"/>
  <c r="C11" i="18"/>
  <c r="Q10" i="18"/>
  <c r="H10" i="18" s="1"/>
  <c r="Q9" i="18"/>
  <c r="P9" i="18" s="1"/>
  <c r="Q8" i="18"/>
  <c r="D8" i="18" s="1"/>
  <c r="O11" i="17"/>
  <c r="M11" i="17"/>
  <c r="K11" i="17"/>
  <c r="I11" i="17"/>
  <c r="G11" i="17"/>
  <c r="E11" i="17"/>
  <c r="C11" i="17"/>
  <c r="Q10" i="17"/>
  <c r="H10" i="17" s="1"/>
  <c r="Q9" i="17"/>
  <c r="P9" i="17" s="1"/>
  <c r="Q8" i="17"/>
  <c r="P8" i="17" s="1"/>
  <c r="O11" i="16"/>
  <c r="M11" i="16"/>
  <c r="K11" i="16"/>
  <c r="I11" i="16"/>
  <c r="G11" i="16"/>
  <c r="E11" i="16"/>
  <c r="C11" i="16"/>
  <c r="Q10" i="16"/>
  <c r="H10" i="16" s="1"/>
  <c r="Q9" i="16"/>
  <c r="P9" i="16" s="1"/>
  <c r="Q8" i="16"/>
  <c r="H8" i="16" s="1"/>
  <c r="Q8" i="15"/>
  <c r="D8" i="22" l="1"/>
  <c r="F8" i="22"/>
  <c r="H8" i="22"/>
  <c r="J8" i="22"/>
  <c r="P9" i="22"/>
  <c r="D10" i="22"/>
  <c r="F10" i="22"/>
  <c r="H10" i="22"/>
  <c r="J10" i="22"/>
  <c r="L10" i="22"/>
  <c r="Q11" i="22"/>
  <c r="L11" i="22" s="1"/>
  <c r="N10" i="22"/>
  <c r="N8" i="22"/>
  <c r="P8" i="22"/>
  <c r="D9" i="22"/>
  <c r="J9" i="22"/>
  <c r="N11" i="22"/>
  <c r="F9" i="22"/>
  <c r="H9" i="22"/>
  <c r="L9" i="22"/>
  <c r="P9" i="21"/>
  <c r="F10" i="21"/>
  <c r="J10" i="21"/>
  <c r="H10" i="21"/>
  <c r="J9" i="21"/>
  <c r="L10" i="21"/>
  <c r="D9" i="21"/>
  <c r="N10" i="21"/>
  <c r="F9" i="21"/>
  <c r="N9" i="21"/>
  <c r="P10" i="21"/>
  <c r="L9" i="21"/>
  <c r="Q11" i="21"/>
  <c r="F11" i="21" s="1"/>
  <c r="D8" i="21"/>
  <c r="F8" i="21"/>
  <c r="H8" i="21"/>
  <c r="J8" i="21"/>
  <c r="L8" i="21"/>
  <c r="N8" i="21"/>
  <c r="J10" i="20"/>
  <c r="H10" i="20"/>
  <c r="L9" i="20"/>
  <c r="L10" i="20"/>
  <c r="N8" i="20"/>
  <c r="D9" i="20"/>
  <c r="J9" i="20"/>
  <c r="F9" i="20"/>
  <c r="H9" i="20"/>
  <c r="N9" i="20"/>
  <c r="Q11" i="20"/>
  <c r="H11" i="20" s="1"/>
  <c r="L8" i="20"/>
  <c r="D8" i="20"/>
  <c r="F8" i="20"/>
  <c r="H8" i="20"/>
  <c r="J8" i="20"/>
  <c r="N10" i="20"/>
  <c r="P10" i="20"/>
  <c r="D10" i="20"/>
  <c r="H8" i="19"/>
  <c r="P8" i="19"/>
  <c r="F10" i="19"/>
  <c r="H10" i="19"/>
  <c r="J10" i="19"/>
  <c r="L10" i="19"/>
  <c r="N10" i="19"/>
  <c r="P10" i="19"/>
  <c r="D8" i="19"/>
  <c r="F8" i="19"/>
  <c r="Q11" i="19"/>
  <c r="J8" i="19"/>
  <c r="L8" i="19"/>
  <c r="J9" i="19"/>
  <c r="L9" i="19"/>
  <c r="D9" i="19"/>
  <c r="F9" i="19"/>
  <c r="H9" i="19"/>
  <c r="N9" i="19"/>
  <c r="F8" i="18"/>
  <c r="H8" i="18"/>
  <c r="J8" i="18"/>
  <c r="L8" i="18"/>
  <c r="N8" i="18"/>
  <c r="J10" i="18"/>
  <c r="P8" i="18"/>
  <c r="Q11" i="18"/>
  <c r="N11" i="18" s="1"/>
  <c r="L10" i="18"/>
  <c r="N10" i="18"/>
  <c r="P10" i="18"/>
  <c r="F11" i="18"/>
  <c r="J11" i="18"/>
  <c r="L11" i="18"/>
  <c r="P11" i="18"/>
  <c r="D11" i="18"/>
  <c r="D9" i="18"/>
  <c r="F9" i="18"/>
  <c r="H9" i="18"/>
  <c r="J9" i="18"/>
  <c r="L9" i="18"/>
  <c r="N9" i="18"/>
  <c r="D10" i="18"/>
  <c r="F10" i="18"/>
  <c r="L8" i="17"/>
  <c r="F8" i="17"/>
  <c r="J8" i="17"/>
  <c r="D8" i="17"/>
  <c r="H8" i="17"/>
  <c r="J10" i="17"/>
  <c r="L10" i="17"/>
  <c r="N10" i="17"/>
  <c r="Q11" i="17"/>
  <c r="N11" i="17" s="1"/>
  <c r="N8" i="17"/>
  <c r="J9" i="17"/>
  <c r="P10" i="17"/>
  <c r="D9" i="17"/>
  <c r="F9" i="17"/>
  <c r="H9" i="17"/>
  <c r="L9" i="17"/>
  <c r="N9" i="17"/>
  <c r="F10" i="17"/>
  <c r="D10" i="17"/>
  <c r="L10" i="16"/>
  <c r="J10" i="16"/>
  <c r="N10" i="16"/>
  <c r="Q11" i="16"/>
  <c r="P11" i="16" s="1"/>
  <c r="J8" i="16"/>
  <c r="P8" i="16"/>
  <c r="F8" i="16"/>
  <c r="P10" i="16"/>
  <c r="L8" i="16"/>
  <c r="H9" i="16"/>
  <c r="L9" i="16"/>
  <c r="J9" i="16"/>
  <c r="N9" i="16"/>
  <c r="D8" i="16"/>
  <c r="N8" i="16"/>
  <c r="D10" i="16"/>
  <c r="D9" i="16"/>
  <c r="F9" i="16"/>
  <c r="F10" i="16"/>
  <c r="F8" i="15"/>
  <c r="D8" i="15"/>
  <c r="P8" i="15"/>
  <c r="N8" i="15"/>
  <c r="L8" i="15"/>
  <c r="J8" i="15"/>
  <c r="H8" i="15"/>
  <c r="O11" i="15"/>
  <c r="M11" i="15"/>
  <c r="K11" i="15"/>
  <c r="G11" i="15"/>
  <c r="E11" i="15"/>
  <c r="C11" i="15"/>
  <c r="Q10" i="15"/>
  <c r="Q9" i="15"/>
  <c r="I11" i="15"/>
  <c r="P11" i="22" l="1"/>
  <c r="H11" i="22"/>
  <c r="F11" i="22"/>
  <c r="D11" i="22"/>
  <c r="J11" i="22"/>
  <c r="J11" i="21"/>
  <c r="H11" i="21"/>
  <c r="P11" i="21"/>
  <c r="N11" i="21"/>
  <c r="D11" i="21"/>
  <c r="L11" i="21"/>
  <c r="D11" i="20"/>
  <c r="L11" i="20"/>
  <c r="N11" i="20"/>
  <c r="J11" i="20"/>
  <c r="P11" i="20"/>
  <c r="F11" i="20"/>
  <c r="N11" i="19"/>
  <c r="P11" i="19"/>
  <c r="H11" i="19"/>
  <c r="J11" i="19"/>
  <c r="F11" i="19"/>
  <c r="D11" i="19"/>
  <c r="L11" i="19"/>
  <c r="H11" i="18"/>
  <c r="D11" i="17"/>
  <c r="P11" i="17"/>
  <c r="J11" i="17"/>
  <c r="H11" i="17"/>
  <c r="L11" i="17"/>
  <c r="F11" i="17"/>
  <c r="N11" i="16"/>
  <c r="D11" i="16"/>
  <c r="L11" i="16"/>
  <c r="J11" i="16"/>
  <c r="H11" i="16"/>
  <c r="F11" i="16"/>
  <c r="P9" i="15"/>
  <c r="J9" i="15"/>
  <c r="H9" i="15"/>
  <c r="F9" i="15"/>
  <c r="N9" i="15"/>
  <c r="L9" i="15"/>
  <c r="D9" i="15"/>
  <c r="N10" i="15"/>
  <c r="L10" i="15"/>
  <c r="H10" i="15"/>
  <c r="F10" i="15"/>
  <c r="J10" i="15"/>
  <c r="D10" i="15"/>
  <c r="P10" i="15"/>
  <c r="Q11" i="15"/>
  <c r="J11" i="15" s="1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<sst xmlns="http://schemas.openxmlformats.org/spreadsheetml/2006/main" count="136" uniqueCount="24">
  <si>
    <t>Inversiones de los Fondos de Pensiones por plazo de instrumentos</t>
  </si>
  <si>
    <t>RD$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</si>
  <si>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</si>
  <si>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</si>
  <si>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</si>
  <si>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</si>
  <si>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</si>
  <si>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</si>
  <si>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</si>
  <si>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</si>
  <si>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</si>
  <si>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</si>
  <si>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</si>
  <si>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</si>
  <si>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</si>
  <si>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</si>
  <si>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31 de enero de 2025</t>
  </si>
  <si>
    <t>Al 28 de febrero de 2025</t>
  </si>
  <si>
    <t>Al 31 de marzo de 2025</t>
  </si>
  <si>
    <t>Al 30 de abril de 2025</t>
  </si>
  <si>
    <t>Al 31 de mayo de 2025</t>
  </si>
  <si>
    <t>Al 30 de junio de 2025</t>
  </si>
  <si>
    <t>Al 31 de julio de 2025</t>
  </si>
  <si>
    <t>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</si>
</sst>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164" fontId="3" fillId="0" borderId="0" xfId="1" applyNumberFormat="1" applyFont="1" applyAlignment="1">
      <alignment horizontal="center"/>
    </xf>
    <xf numFmtId="164" fontId="3" fillId="0" borderId="0" xfId="5" applyNumberFormat="1" applyFont="1"/>
    <xf numFmtId="10" fontId="5" fillId="0" borderId="0" xfId="2" applyNumberFormat="1" applyFont="1" applyAlignment="1">
      <alignment horizontal="center"/>
    </xf>
    <xf numFmtId="164" fontId="5" fillId="0" borderId="0" xfId="6" applyFont="1" applyAlignment="1">
      <alignment horizontal="center"/>
    </xf>
    <xf numFmtId="10" fontId="5" fillId="0" borderId="0" xfId="4" applyNumberFormat="1" applyFont="1" applyAlignment="1">
      <alignment horizontal="center"/>
    </xf>
    <xf numFmtId="43" fontId="5" fillId="0" borderId="0" xfId="4" applyNumberFormat="1" applyFont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zoomScale="90" zoomScaleNormal="90" workbookViewId="0">
      <selection activeCell="K20" sqref="K20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16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3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x14ac:dyDescent="0.3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61237388753.291588</v>
      </c>
      <c r="D8" s="21">
        <f>+C8/$Q$8</f>
        <v>5.4442396096822804E-2</v>
      </c>
      <c r="E8" s="18">
        <v>167415789208.31314</v>
      </c>
      <c r="F8" s="21">
        <f>+E8/$Q$8</f>
        <v>0.14883908171951993</v>
      </c>
      <c r="G8" s="18">
        <v>97214156658.669296</v>
      </c>
      <c r="H8" s="21">
        <f>+G8/$Q$8</f>
        <v>8.642712778548016E-2</v>
      </c>
      <c r="I8" s="18">
        <v>99261882130.556107</v>
      </c>
      <c r="J8" s="21">
        <f>+I8/$Q$8</f>
        <v>8.8247634562592256E-2</v>
      </c>
      <c r="K8" s="18">
        <v>239146114114.12274</v>
      </c>
      <c r="L8" s="21">
        <f>+K8/$Q$8</f>
        <v>0.21261010200924402</v>
      </c>
      <c r="M8" s="18">
        <v>187354525181.55362</v>
      </c>
      <c r="N8" s="21">
        <f>+M8/$Q$8</f>
        <v>0.16656538559407533</v>
      </c>
      <c r="O8" s="18">
        <v>273180827237.60666</v>
      </c>
      <c r="P8" s="21">
        <f>+O8/$Q$8</f>
        <v>0.24286827223226562</v>
      </c>
      <c r="Q8" s="20">
        <f>+C8+E8+G8+I8+K8+M8+O8</f>
        <v>1124810683284.113</v>
      </c>
    </row>
    <row r="9" spans="2:19" ht="36" customHeight="1" thickBot="1" x14ac:dyDescent="0.35">
      <c r="B9" s="13" t="s">
        <v>13</v>
      </c>
      <c r="C9" s="18">
        <v>8364745315.3740015</v>
      </c>
      <c r="D9" s="21">
        <f>+C9/$Q$9</f>
        <v>0.16754892079391903</v>
      </c>
      <c r="E9" s="18">
        <v>11723650800.263203</v>
      </c>
      <c r="F9" s="22">
        <f>+E9/$Q$9</f>
        <v>0.23482903128426433</v>
      </c>
      <c r="G9" s="18">
        <v>7987326696.1713009</v>
      </c>
      <c r="H9" s="22">
        <f>+G9/$Q$9</f>
        <v>0.15998908723643837</v>
      </c>
      <c r="I9" s="18">
        <v>4230033918.6148</v>
      </c>
      <c r="J9" s="22">
        <f>+I9/$Q$9</f>
        <v>8.4729132957934328E-2</v>
      </c>
      <c r="K9" s="18">
        <v>7725618737.8469992</v>
      </c>
      <c r="L9" s="22">
        <f>+K9/$Q$9</f>
        <v>0.15474698071350282</v>
      </c>
      <c r="M9" s="18">
        <v>2208589535.6459999</v>
      </c>
      <c r="N9" s="22">
        <f>+M9/$Q$9</f>
        <v>4.4238859549507355E-2</v>
      </c>
      <c r="O9" s="18">
        <v>7684231915.635499</v>
      </c>
      <c r="P9" s="22">
        <f>+O9/$Q$9</f>
        <v>0.1539179874644338</v>
      </c>
      <c r="Q9" s="20">
        <f t="shared" ref="Q9:Q10" si="0">+C9+E9+G9+I9+K9+M9+O9</f>
        <v>49924196919.551804</v>
      </c>
    </row>
    <row r="10" spans="2:19" ht="34.5" customHeight="1" thickBot="1" x14ac:dyDescent="0.35">
      <c r="B10" s="14" t="s">
        <v>14</v>
      </c>
      <c r="C10" s="19">
        <v>2794088313.6477008</v>
      </c>
      <c r="D10" s="21">
        <f>+C10/$Q$10</f>
        <v>3.3884771602982831E-2</v>
      </c>
      <c r="E10" s="19">
        <v>3474890971.5544004</v>
      </c>
      <c r="F10" s="23">
        <f>+E10/$Q$10</f>
        <v>4.2141075620716485E-2</v>
      </c>
      <c r="G10" s="19">
        <v>6331722562.7448006</v>
      </c>
      <c r="H10" s="23">
        <f>+G10/$Q$10</f>
        <v>7.6786754321292575E-2</v>
      </c>
      <c r="I10" s="19">
        <v>4724346218.7660999</v>
      </c>
      <c r="J10" s="23">
        <f>+I10/$Q$10</f>
        <v>5.7293605149979998E-2</v>
      </c>
      <c r="K10" s="19">
        <v>18012333245.4734</v>
      </c>
      <c r="L10" s="23">
        <f>+K10/$Q$10</f>
        <v>0.21844112624445744</v>
      </c>
      <c r="M10" s="19">
        <v>15918495170.041901</v>
      </c>
      <c r="N10" s="23">
        <f>+M10/$Q$10</f>
        <v>0.19304850546970434</v>
      </c>
      <c r="O10" s="19">
        <v>31202649323.556999</v>
      </c>
      <c r="P10" s="23">
        <f>+O10/$Q$10</f>
        <v>0.37840416159086626</v>
      </c>
      <c r="Q10" s="20">
        <f t="shared" si="0"/>
        <v>82458525805.785309</v>
      </c>
    </row>
    <row r="11" spans="2:19" ht="16.2" thickBot="1" x14ac:dyDescent="0.35">
      <c r="B11" s="8" t="s">
        <v>15</v>
      </c>
      <c r="C11" s="10">
        <f>SUM(C8:C10)</f>
        <v>72396222382.313293</v>
      </c>
      <c r="D11" s="11">
        <f t="shared" ref="D11" si="1">+C11/Q11</f>
        <v>5.7585588690058004E-2</v>
      </c>
      <c r="E11" s="10">
        <f t="shared" ref="E11:G11" si="2">SUM(E8:E10)</f>
        <v>182614330980.13077</v>
      </c>
      <c r="F11" s="11">
        <f t="shared" ref="F11" si="3">+E11/Q11</f>
        <v>0.14525555901520379</v>
      </c>
      <c r="G11" s="10">
        <f t="shared" si="2"/>
        <v>111533205917.58539</v>
      </c>
      <c r="H11" s="11">
        <f t="shared" ref="H11" si="4">+G11/Q11</f>
        <v>8.8716028404580261E-2</v>
      </c>
      <c r="I11" s="9">
        <f>SUM(I8:I10)</f>
        <v>108216262267.93701</v>
      </c>
      <c r="J11" s="11">
        <f t="shared" ref="J11" si="5">+I11/Q11</f>
        <v>8.607765658860253E-2</v>
      </c>
      <c r="K11" s="9">
        <f>SUM(K8:K10)</f>
        <v>264884066097.44312</v>
      </c>
      <c r="L11" s="11">
        <f>+K11/Q11</f>
        <v>0.2106947625013649</v>
      </c>
      <c r="M11" s="9">
        <f>SUM(M8:M10)</f>
        <v>205481609887.24152</v>
      </c>
      <c r="N11" s="11">
        <f>+M11/Q11</f>
        <v>0.16344470859060242</v>
      </c>
      <c r="O11" s="9">
        <f>SUM(O8:O10)</f>
        <v>312067708476.79919</v>
      </c>
      <c r="P11" s="11">
        <f>+O11/Q11</f>
        <v>0.24822569620958815</v>
      </c>
      <c r="Q11" s="15">
        <f>+C11+E11+G11+I11+K11+M11+O11</f>
        <v>1257193406009.4502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3388-22A4-4EE5-8319-36B28BBD1923}">
  <dimension ref="B2:S18"/>
  <sheetViews>
    <sheetView showGridLines="0" zoomScale="90" zoomScaleNormal="90" workbookViewId="0">
      <selection activeCell="C8" sqref="C8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17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64279771270.856316</v>
      </c>
      <c r="D8" s="21">
        <f>+C8/$Q$8</f>
        <v>5.6480219427721925E-2</v>
      </c>
      <c r="E8" s="18">
        <v>200525632314.7583</v>
      </c>
      <c r="F8" s="21">
        <f>+E8/$Q$8</f>
        <v>0.17619433750466978</v>
      </c>
      <c r="G8" s="18">
        <v>64757517681.36972</v>
      </c>
      <c r="H8" s="21">
        <f>+G8/$Q$8</f>
        <v>5.6899997245270527E-2</v>
      </c>
      <c r="I8" s="18">
        <v>93890321253.994598</v>
      </c>
      <c r="J8" s="21">
        <f>+I8/$Q$8</f>
        <v>8.2497896954546429E-2</v>
      </c>
      <c r="K8" s="18">
        <v>251840675976.45184</v>
      </c>
      <c r="L8" s="21">
        <f>+K8/$Q$8</f>
        <v>0.22128293798744142</v>
      </c>
      <c r="M8" s="18">
        <v>185679635854.69861</v>
      </c>
      <c r="N8" s="21">
        <f>+M8/$Q$8</f>
        <v>0.16314971831717864</v>
      </c>
      <c r="O8" s="18">
        <v>277119957361.56909</v>
      </c>
      <c r="P8" s="21">
        <f>+O8/$Q$8</f>
        <v>0.24349489256317103</v>
      </c>
      <c r="Q8" s="20">
        <f>+C8+E8+G8+I8+K8+M8+O8</f>
        <v>1138093511713.6987</v>
      </c>
    </row>
    <row r="9" spans="2:19" ht="36" customHeight="1" thickBot="1" x14ac:dyDescent="0.35">
      <c r="B9" s="13" t="s">
        <v>13</v>
      </c>
      <c r="C9" s="18">
        <v>7358249644.7497005</v>
      </c>
      <c r="D9" s="21">
        <f>+C9/$Q$9</f>
        <v>0.14664990551165966</v>
      </c>
      <c r="E9" s="18">
        <v>12122737814.868999</v>
      </c>
      <c r="F9" s="22">
        <f>+E9/$Q$9</f>
        <v>0.24160614832654759</v>
      </c>
      <c r="G9" s="18">
        <v>7654401561.0657997</v>
      </c>
      <c r="H9" s="22">
        <f>+G9/$Q$9</f>
        <v>0.15255221280505812</v>
      </c>
      <c r="I9" s="18">
        <v>4228382148.7236004</v>
      </c>
      <c r="J9" s="22">
        <f>+I9/$Q$9</f>
        <v>8.4271650530361633E-2</v>
      </c>
      <c r="K9" s="18">
        <v>7674087859.6801004</v>
      </c>
      <c r="L9" s="22">
        <f>+K9/$Q$9</f>
        <v>0.1529445607099327</v>
      </c>
      <c r="M9" s="18">
        <v>2787920360.8871002</v>
      </c>
      <c r="N9" s="22">
        <f>+M9/$Q$9</f>
        <v>5.5563249038424384E-2</v>
      </c>
      <c r="O9" s="18">
        <v>8349838651.3514996</v>
      </c>
      <c r="P9" s="22">
        <f>+O9/$Q$9</f>
        <v>0.16641227307801595</v>
      </c>
      <c r="Q9" s="20">
        <f t="shared" ref="Q9:Q10" si="0">+C9+E9+G9+I9+K9+M9+O9</f>
        <v>50175618041.326797</v>
      </c>
    </row>
    <row r="10" spans="2:19" ht="34.5" customHeight="1" thickBot="1" x14ac:dyDescent="0.35">
      <c r="B10" s="14" t="s">
        <v>14</v>
      </c>
      <c r="C10" s="19">
        <v>2453243314.4786997</v>
      </c>
      <c r="D10" s="21">
        <f>+C10/$Q$10</f>
        <v>2.9137855198893489E-2</v>
      </c>
      <c r="E10" s="19">
        <v>2308839277.0117002</v>
      </c>
      <c r="F10" s="23">
        <f>+E10/$Q$10</f>
        <v>2.7422728163178683E-2</v>
      </c>
      <c r="G10" s="19">
        <v>1045734083.2138001</v>
      </c>
      <c r="H10" s="23">
        <f>+G10/$Q$10</f>
        <v>1.2420475422637049E-2</v>
      </c>
      <c r="I10" s="19">
        <v>2242277076.4071999</v>
      </c>
      <c r="J10" s="23">
        <f>+I10/$Q$10</f>
        <v>2.6632150338514047E-2</v>
      </c>
      <c r="K10" s="19">
        <v>18882939164.638901</v>
      </c>
      <c r="L10" s="23">
        <f>+K10/$Q$10</f>
        <v>0.2242779360129141</v>
      </c>
      <c r="M10" s="19">
        <v>25778069144.238998</v>
      </c>
      <c r="N10" s="23">
        <f>+M10/$Q$10</f>
        <v>0.30617331823505178</v>
      </c>
      <c r="O10" s="19">
        <v>31483266322.0686</v>
      </c>
      <c r="P10" s="23">
        <f>+O10/$Q$10</f>
        <v>0.37393553662881074</v>
      </c>
      <c r="Q10" s="20">
        <f t="shared" si="0"/>
        <v>84194368382.057907</v>
      </c>
    </row>
    <row r="11" spans="2:19" ht="16.2" thickBot="1" x14ac:dyDescent="0.35">
      <c r="B11" s="8" t="s">
        <v>15</v>
      </c>
      <c r="C11" s="10">
        <f>SUM(C8:C10)</f>
        <v>74091264230.084717</v>
      </c>
      <c r="D11" s="11">
        <f t="shared" ref="D11" si="1">+C11/Q11</f>
        <v>5.8226632306982544E-2</v>
      </c>
      <c r="E11" s="10">
        <f t="shared" ref="E11:G11" si="2">SUM(E8:E10)</f>
        <v>214957209406.63898</v>
      </c>
      <c r="F11" s="11">
        <f t="shared" ref="F11" si="3">+E11/Q11</f>
        <v>0.16892996122980458</v>
      </c>
      <c r="G11" s="10">
        <f t="shared" si="2"/>
        <v>73457653325.649323</v>
      </c>
      <c r="H11" s="11">
        <f t="shared" ref="H11" si="4">+G11/Q11</f>
        <v>5.7728691968919402E-2</v>
      </c>
      <c r="I11" s="9">
        <f>SUM(I8:I10)</f>
        <v>100360980479.1254</v>
      </c>
      <c r="J11" s="11">
        <f t="shared" ref="J11" si="5">+I11/Q11</f>
        <v>7.8871402304314622E-2</v>
      </c>
      <c r="K11" s="9">
        <f>SUM(K8:K10)</f>
        <v>278397703000.77087</v>
      </c>
      <c r="L11" s="11">
        <f>+K11/Q11</f>
        <v>0.21878639615859449</v>
      </c>
      <c r="M11" s="9">
        <f>SUM(M8:M10)</f>
        <v>214245625359.82471</v>
      </c>
      <c r="N11" s="11">
        <f>+M11/Q11</f>
        <v>0.16837074358005977</v>
      </c>
      <c r="O11" s="9">
        <f>SUM(O8:O10)</f>
        <v>316953062334.9892</v>
      </c>
      <c r="P11" s="11">
        <f>+O11/Q11</f>
        <v>0.24908617245132453</v>
      </c>
      <c r="Q11" s="15">
        <f>+C11+E11+G11+I11+K11+M11+O11</f>
        <v>1272463498137.0833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A09B-D083-4FB0-A12B-08EBFCD22D90}">
  <dimension ref="B2:S18"/>
  <sheetViews>
    <sheetView showGridLines="0" zoomScale="90" zoomScaleNormal="90" workbookViewId="0">
      <selection activeCell="P11" activeCellId="4" sqref="H11 J11 L11 N11 P11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55401377323.918297</v>
      </c>
      <c r="D8" s="21">
        <f>+C8/$Q$8</f>
        <v>4.8092564925179472E-2</v>
      </c>
      <c r="E8" s="18">
        <v>212743704102.23288</v>
      </c>
      <c r="F8" s="21">
        <f>+E8/$Q$8</f>
        <v>0.18467754586929075</v>
      </c>
      <c r="G8" s="18">
        <v>63489931243.189072</v>
      </c>
      <c r="H8" s="21">
        <f>+G8/$Q$8</f>
        <v>5.5114038457127257E-2</v>
      </c>
      <c r="I8" s="18">
        <v>131959533999.36322</v>
      </c>
      <c r="J8" s="21">
        <f>+I8/$Q$8</f>
        <v>0.11455080654864773</v>
      </c>
      <c r="K8" s="18">
        <v>205991107850.12976</v>
      </c>
      <c r="L8" s="21">
        <f>+K8/$Q$8</f>
        <v>0.17881578413421581</v>
      </c>
      <c r="M8" s="18">
        <v>210286428375.62756</v>
      </c>
      <c r="N8" s="21">
        <f>+M8/$Q$8</f>
        <v>0.18254444560844554</v>
      </c>
      <c r="O8" s="18">
        <v>272101770238.75391</v>
      </c>
      <c r="P8" s="21">
        <f>+O8/$Q$8</f>
        <v>0.23620481445709335</v>
      </c>
      <c r="Q8" s="20">
        <f>+C8+E8+G8+I8+K8+M8+O8</f>
        <v>1151973853133.2148</v>
      </c>
    </row>
    <row r="9" spans="2:19" ht="36" customHeight="1" thickBot="1" x14ac:dyDescent="0.35">
      <c r="B9" s="13" t="s">
        <v>13</v>
      </c>
      <c r="C9" s="18">
        <v>6481939200.3749962</v>
      </c>
      <c r="D9" s="21">
        <f>+C9/$Q$9</f>
        <v>0.12777166598934536</v>
      </c>
      <c r="E9" s="18">
        <v>12999296437.578899</v>
      </c>
      <c r="F9" s="22">
        <f>+E9/$Q$9</f>
        <v>0.25624149057472317</v>
      </c>
      <c r="G9" s="18">
        <v>7384486542.9265003</v>
      </c>
      <c r="H9" s="22">
        <f>+G9/$Q$9</f>
        <v>0.14556263471447478</v>
      </c>
      <c r="I9" s="18">
        <v>1705832412.6456001</v>
      </c>
      <c r="J9" s="22">
        <f>+I9/$Q$9</f>
        <v>3.3625284428731361E-2</v>
      </c>
      <c r="K9" s="18">
        <v>6636144231.5112</v>
      </c>
      <c r="L9" s="22">
        <f>+K9/$Q$9</f>
        <v>0.13081134796153537</v>
      </c>
      <c r="M9" s="18">
        <v>6989189884.9751987</v>
      </c>
      <c r="N9" s="22">
        <f>+M9/$Q$9</f>
        <v>0.13777056647916394</v>
      </c>
      <c r="O9" s="18">
        <v>8533757636.2245998</v>
      </c>
      <c r="P9" s="22">
        <f>+O9/$Q$9</f>
        <v>0.16821700985202609</v>
      </c>
      <c r="Q9" s="20">
        <f t="shared" ref="Q9:Q10" si="0">+C9+E9+G9+I9+K9+M9+O9</f>
        <v>50730646346.236992</v>
      </c>
    </row>
    <row r="10" spans="2:19" ht="34.5" customHeight="1" thickBot="1" x14ac:dyDescent="0.35">
      <c r="B10" s="14" t="s">
        <v>14</v>
      </c>
      <c r="C10" s="19">
        <v>2721546876.2135</v>
      </c>
      <c r="D10" s="21">
        <f>+C10/$Q$10</f>
        <v>3.1907511949297654E-2</v>
      </c>
      <c r="E10" s="19">
        <v>2323093957.9101</v>
      </c>
      <c r="F10" s="23">
        <f>+E10/$Q$10</f>
        <v>2.7236035825510731E-2</v>
      </c>
      <c r="G10" s="19">
        <v>1042228365.8584</v>
      </c>
      <c r="H10" s="23">
        <f>+G10/$Q$10</f>
        <v>1.221912226762435E-2</v>
      </c>
      <c r="I10" s="19">
        <v>6626159431.3315992</v>
      </c>
      <c r="J10" s="23">
        <f>+I10/$Q$10</f>
        <v>7.7685327811556876E-2</v>
      </c>
      <c r="K10" s="19">
        <v>13321035641.302799</v>
      </c>
      <c r="L10" s="23">
        <f>+K10/$Q$10</f>
        <v>0.15617629356921112</v>
      </c>
      <c r="M10" s="19">
        <v>26953861740.4268</v>
      </c>
      <c r="N10" s="23">
        <f>+M10/$Q$10</f>
        <v>0.31600802950671547</v>
      </c>
      <c r="O10" s="19">
        <v>32306937482.993401</v>
      </c>
      <c r="P10" s="23">
        <f>+O10/$Q$10</f>
        <v>0.37876767907008391</v>
      </c>
      <c r="Q10" s="20">
        <f t="shared" si="0"/>
        <v>85294863496.036591</v>
      </c>
    </row>
    <row r="11" spans="2:19" ht="16.2" thickBot="1" x14ac:dyDescent="0.35">
      <c r="B11" s="8" t="s">
        <v>15</v>
      </c>
      <c r="C11" s="10">
        <f>SUM(C8:C10)</f>
        <v>64604863400.50679</v>
      </c>
      <c r="D11" s="11">
        <f t="shared" ref="D11" si="1">+C11/Q11</f>
        <v>5.0159080243067075E-2</v>
      </c>
      <c r="E11" s="10">
        <f t="shared" ref="E11:G11" si="2">SUM(E8:E10)</f>
        <v>228066094497.72186</v>
      </c>
      <c r="F11" s="11">
        <f t="shared" ref="F11" si="3">+E11/Q11</f>
        <v>0.17707003672024499</v>
      </c>
      <c r="G11" s="10">
        <f t="shared" si="2"/>
        <v>71916646151.973969</v>
      </c>
      <c r="H11" s="11">
        <f t="shared" ref="H11" si="4">+G11/Q11</f>
        <v>5.5835933013068273E-2</v>
      </c>
      <c r="I11" s="9">
        <f>SUM(I8:I10)</f>
        <v>140291525843.34042</v>
      </c>
      <c r="J11" s="11">
        <f t="shared" ref="J11" si="5">+I11/Q11</f>
        <v>0.10892204598552296</v>
      </c>
      <c r="K11" s="9">
        <f>SUM(K8:K10)</f>
        <v>225948287722.94376</v>
      </c>
      <c r="L11" s="11">
        <f>+K11/Q11</f>
        <v>0.17542577598871353</v>
      </c>
      <c r="M11" s="9">
        <f>SUM(M8:M10)</f>
        <v>244229480001.02954</v>
      </c>
      <c r="N11" s="11">
        <f>+M11/Q11</f>
        <v>0.18961925527417939</v>
      </c>
      <c r="O11" s="9">
        <f>SUM(O8:O10)</f>
        <v>312942465357.97192</v>
      </c>
      <c r="P11" s="11">
        <f>+O11/Q11</f>
        <v>0.24296787277520376</v>
      </c>
      <c r="Q11" s="15">
        <f>+C11+E11+G11+I11+K11+M11+O11</f>
        <v>1287999362975.4883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1E6D-037C-4C51-B237-57EA4B85A462}">
  <dimension ref="B2:S18"/>
  <sheetViews>
    <sheetView showGridLines="0" zoomScale="90" zoomScaleNormal="90" workbookViewId="0">
      <selection activeCell="L24" sqref="L24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19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54370317405.437271</v>
      </c>
      <c r="D8" s="21">
        <f>+C8/$Q$8</f>
        <v>4.6945455112549786E-2</v>
      </c>
      <c r="E8" s="18">
        <v>214035937566.77963</v>
      </c>
      <c r="F8" s="21">
        <f>+E8/$Q$8</f>
        <v>0.18480698621981773</v>
      </c>
      <c r="G8" s="18">
        <v>63244417528.113693</v>
      </c>
      <c r="H8" s="21">
        <f>+G8/$Q$8</f>
        <v>5.4607699676377124E-2</v>
      </c>
      <c r="I8" s="18">
        <v>132742213429.21912</v>
      </c>
      <c r="J8" s="21">
        <f>+I8/$Q$8</f>
        <v>0.11461481042335643</v>
      </c>
      <c r="K8" s="18">
        <v>206381237484.44513</v>
      </c>
      <c r="L8" s="21">
        <f>+K8/$Q$8</f>
        <v>0.17819761926623565</v>
      </c>
      <c r="M8" s="18">
        <v>212128969410.83011</v>
      </c>
      <c r="N8" s="21">
        <f>+M8/$Q$8</f>
        <v>0.1831604354502385</v>
      </c>
      <c r="O8" s="18">
        <v>275256249226.2146</v>
      </c>
      <c r="P8" s="21">
        <f>+O8/$Q$8</f>
        <v>0.23766699385142478</v>
      </c>
      <c r="Q8" s="20">
        <f>+C8+E8+G8+I8+K8+M8+O8</f>
        <v>1158159342051.0396</v>
      </c>
    </row>
    <row r="9" spans="2:19" ht="36" customHeight="1" thickBot="1" x14ac:dyDescent="0.35">
      <c r="B9" s="13" t="s">
        <v>13</v>
      </c>
      <c r="C9" s="18">
        <v>4872795684.0615025</v>
      </c>
      <c r="D9" s="21">
        <f>+C9/$Q$9</f>
        <v>9.6061485025870003E-2</v>
      </c>
      <c r="E9" s="18">
        <v>14395467541.438803</v>
      </c>
      <c r="F9" s="22">
        <f>+E9/$Q$9</f>
        <v>0.28378985685681529</v>
      </c>
      <c r="G9" s="18">
        <v>7406530570.6222</v>
      </c>
      <c r="H9" s="22">
        <f>+G9/$Q$9</f>
        <v>0.14601111387261129</v>
      </c>
      <c r="I9" s="18">
        <v>1698847585.9180999</v>
      </c>
      <c r="J9" s="22">
        <f>+I9/$Q$9</f>
        <v>3.3490799228397768E-2</v>
      </c>
      <c r="K9" s="18">
        <v>6661549649.3747997</v>
      </c>
      <c r="L9" s="22">
        <f>+K9/$Q$9</f>
        <v>0.13132468368941161</v>
      </c>
      <c r="M9" s="18">
        <v>7022428561.0372009</v>
      </c>
      <c r="N9" s="22">
        <f>+M9/$Q$9</f>
        <v>0.13843899063279555</v>
      </c>
      <c r="O9" s="18">
        <v>8668180479.7535</v>
      </c>
      <c r="P9" s="22">
        <f>+O9/$Q$9</f>
        <v>0.17088307069409844</v>
      </c>
      <c r="Q9" s="20">
        <f t="shared" ref="Q9:Q10" si="0">+C9+E9+G9+I9+K9+M9+O9</f>
        <v>50725800072.206108</v>
      </c>
    </row>
    <row r="10" spans="2:19" ht="34.5" customHeight="1" thickBot="1" x14ac:dyDescent="0.35">
      <c r="B10" s="14" t="s">
        <v>14</v>
      </c>
      <c r="C10" s="19">
        <v>2824647560.7153001</v>
      </c>
      <c r="D10" s="21">
        <f>+C10/$Q$10</f>
        <v>3.2887464890436216E-2</v>
      </c>
      <c r="E10" s="19">
        <v>2328046889.9028001</v>
      </c>
      <c r="F10" s="23">
        <f>+E10/$Q$10</f>
        <v>2.7105526869900531E-2</v>
      </c>
      <c r="G10" s="19">
        <v>1046977784.5806999</v>
      </c>
      <c r="H10" s="23">
        <f>+G10/$Q$10</f>
        <v>1.2189996943457595E-2</v>
      </c>
      <c r="I10" s="19">
        <v>6639213980.4325008</v>
      </c>
      <c r="J10" s="23">
        <f>+I10/$Q$10</f>
        <v>7.7300587768292767E-2</v>
      </c>
      <c r="K10" s="19">
        <v>13382086561.105</v>
      </c>
      <c r="L10" s="23">
        <f>+K10/$Q$10</f>
        <v>0.15580807604459845</v>
      </c>
      <c r="M10" s="19">
        <v>27029031905.883698</v>
      </c>
      <c r="N10" s="23">
        <f>+M10/$Q$10</f>
        <v>0.31469991165981975</v>
      </c>
      <c r="O10" s="19">
        <v>32638268254.365101</v>
      </c>
      <c r="P10" s="23">
        <f>+O10/$Q$10</f>
        <v>0.38000843582349475</v>
      </c>
      <c r="Q10" s="20">
        <f t="shared" si="0"/>
        <v>85888272936.985092</v>
      </c>
    </row>
    <row r="11" spans="2:19" ht="16.2" thickBot="1" x14ac:dyDescent="0.35">
      <c r="B11" s="8" t="s">
        <v>15</v>
      </c>
      <c r="C11" s="10">
        <f>SUM(C8:C10)</f>
        <v>62067760650.214073</v>
      </c>
      <c r="D11" s="11">
        <f t="shared" ref="D11" si="1">+C11/Q11</f>
        <v>4.7937160222992985E-2</v>
      </c>
      <c r="E11" s="10">
        <f t="shared" ref="E11:G11" si="2">SUM(E8:E10)</f>
        <v>230759451998.12125</v>
      </c>
      <c r="F11" s="11">
        <f t="shared" ref="F11" si="3">+E11/Q11</f>
        <v>0.17822381067917331</v>
      </c>
      <c r="G11" s="10">
        <f t="shared" si="2"/>
        <v>71697925883.316605</v>
      </c>
      <c r="H11" s="11">
        <f t="shared" ref="H11" si="4">+G11/Q11</f>
        <v>5.5374882623753389E-2</v>
      </c>
      <c r="I11" s="9">
        <f>SUM(I8:I10)</f>
        <v>141080274995.56973</v>
      </c>
      <c r="J11" s="11">
        <f t="shared" ref="J11" si="5">+I11/Q11</f>
        <v>0.10896136216158478</v>
      </c>
      <c r="K11" s="9">
        <f>SUM(K8:K10)</f>
        <v>226424873694.92493</v>
      </c>
      <c r="L11" s="11">
        <f>+K11/Q11</f>
        <v>0.17487606021351004</v>
      </c>
      <c r="M11" s="9">
        <f>SUM(M8:M10)</f>
        <v>246180429877.75101</v>
      </c>
      <c r="N11" s="11">
        <f>+M11/Q11</f>
        <v>0.19013398561809294</v>
      </c>
      <c r="O11" s="9">
        <f>SUM(O8:O10)</f>
        <v>316562697960.33319</v>
      </c>
      <c r="P11" s="11">
        <f>+O11/Q11</f>
        <v>0.24449273848089259</v>
      </c>
      <c r="Q11" s="15">
        <f>+C11+E11+G11+I11+K11+M11+O11</f>
        <v>1294773415060.2307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2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2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CFD4-C467-455A-8811-8BE536313551}">
  <dimension ref="B2:S18"/>
  <sheetViews>
    <sheetView showGridLines="0" zoomScale="90" zoomScaleNormal="90" workbookViewId="0">
      <selection activeCell="I11" sqref="I11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59957181133.27726</v>
      </c>
      <c r="D8" s="21">
        <f>+C8/$Q$8</f>
        <v>5.1354907322096202E-2</v>
      </c>
      <c r="E8" s="18">
        <v>213342661717.95447</v>
      </c>
      <c r="F8" s="21">
        <f>+E8/$Q$8</f>
        <v>0.18273361778000599</v>
      </c>
      <c r="G8" s="18">
        <v>63331054363.710701</v>
      </c>
      <c r="H8" s="21">
        <f>+G8/$Q$8</f>
        <v>5.4244718747357583E-2</v>
      </c>
      <c r="I8" s="18">
        <v>133298728205.85443</v>
      </c>
      <c r="J8" s="21">
        <f>+I8/$Q$8</f>
        <v>0.11417387715323313</v>
      </c>
      <c r="K8" s="18">
        <v>232254055228.4248</v>
      </c>
      <c r="L8" s="21">
        <f>+K8/$Q$8</f>
        <v>0.19893172520775607</v>
      </c>
      <c r="M8" s="18">
        <v>189173135827.50964</v>
      </c>
      <c r="N8" s="21">
        <f>+M8/$Q$8</f>
        <v>0.16203178125831036</v>
      </c>
      <c r="O8" s="18">
        <v>276149547758.87915</v>
      </c>
      <c r="P8" s="21">
        <f>+O8/$Q$8</f>
        <v>0.23652937253124076</v>
      </c>
      <c r="Q8" s="20">
        <f>+C8+E8+G8+I8+K8+M8+O8</f>
        <v>1167506364235.6104</v>
      </c>
    </row>
    <row r="9" spans="2:19" ht="36" customHeight="1" thickBot="1" x14ac:dyDescent="0.35">
      <c r="B9" s="13" t="s">
        <v>13</v>
      </c>
      <c r="C9" s="18">
        <v>4601928211.3646021</v>
      </c>
      <c r="D9" s="21">
        <f>+C9/$Q$9</f>
        <v>9.0493606682808675E-2</v>
      </c>
      <c r="E9" s="18">
        <v>14487124990.1726</v>
      </c>
      <c r="F9" s="22">
        <f>+E9/$Q$9</f>
        <v>0.28487888785136467</v>
      </c>
      <c r="G9" s="18">
        <v>7475404443.9503002</v>
      </c>
      <c r="H9" s="22">
        <f>+G9/$Q$9</f>
        <v>0.14699844901430223</v>
      </c>
      <c r="I9" s="18">
        <v>1704734295.3324001</v>
      </c>
      <c r="J9" s="22">
        <f>+I9/$Q$9</f>
        <v>3.3522373173822395E-2</v>
      </c>
      <c r="K9" s="18">
        <v>7244792835.0941</v>
      </c>
      <c r="L9" s="22">
        <f>+K9/$Q$9</f>
        <v>0.14246363767657072</v>
      </c>
      <c r="M9" s="18">
        <v>6467966900.1395998</v>
      </c>
      <c r="N9" s="22">
        <f>+M9/$Q$9</f>
        <v>0.1271879146774211</v>
      </c>
      <c r="O9" s="18">
        <v>8871676332.1097984</v>
      </c>
      <c r="P9" s="22">
        <f>+O9/$Q$9</f>
        <v>0.17445513092371012</v>
      </c>
      <c r="Q9" s="20">
        <f t="shared" ref="Q9:Q10" si="0">+C9+E9+G9+I9+K9+M9+O9</f>
        <v>50853628008.163406</v>
      </c>
    </row>
    <row r="10" spans="2:19" ht="34.5" customHeight="1" thickBot="1" x14ac:dyDescent="0.35">
      <c r="B10" s="14" t="s">
        <v>14</v>
      </c>
      <c r="C10" s="19">
        <v>3089884660.9945002</v>
      </c>
      <c r="D10" s="21">
        <f>+C10/$Q$10</f>
        <v>3.5724646953526437E-2</v>
      </c>
      <c r="E10" s="19">
        <v>2098521146.1148</v>
      </c>
      <c r="F10" s="23">
        <f>+E10/$Q$10</f>
        <v>2.4262694338024787E-2</v>
      </c>
      <c r="G10" s="19">
        <v>1052271996.5522001</v>
      </c>
      <c r="H10" s="23">
        <f>+G10/$Q$10</f>
        <v>1.2166164663185351E-2</v>
      </c>
      <c r="I10" s="19">
        <v>6672757185.5712996</v>
      </c>
      <c r="J10" s="23">
        <f>+I10/$Q$10</f>
        <v>7.7149123936689767E-2</v>
      </c>
      <c r="K10" s="19">
        <v>16048334431.7607</v>
      </c>
      <c r="L10" s="23">
        <f>+K10/$Q$10</f>
        <v>0.18554772901531089</v>
      </c>
      <c r="M10" s="19">
        <v>24320958032.553101</v>
      </c>
      <c r="N10" s="23">
        <f>+M10/$Q$10</f>
        <v>0.28119419804001511</v>
      </c>
      <c r="O10" s="19">
        <v>33208950547.192696</v>
      </c>
      <c r="P10" s="23">
        <f>+O10/$Q$10</f>
        <v>0.38395544305324775</v>
      </c>
      <c r="Q10" s="20">
        <f t="shared" si="0"/>
        <v>86491678000.739288</v>
      </c>
    </row>
    <row r="11" spans="2:19" ht="16.2" thickBot="1" x14ac:dyDescent="0.35">
      <c r="B11" s="8" t="s">
        <v>15</v>
      </c>
      <c r="C11" s="10">
        <f>SUM(C8:C10)</f>
        <v>67648994005.63636</v>
      </c>
      <c r="D11" s="11">
        <f t="shared" ref="D11" si="1">+C11/Q11</f>
        <v>5.1844202332177548E-2</v>
      </c>
      <c r="E11" s="10">
        <f t="shared" ref="E11:I11" si="2">SUM(E8:E10)</f>
        <v>229928307854.24188</v>
      </c>
      <c r="F11" s="11">
        <f t="shared" ref="F11" si="3">+E11/Q11</f>
        <v>0.17621030274740435</v>
      </c>
      <c r="G11" s="10">
        <f t="shared" si="2"/>
        <v>71858730804.213196</v>
      </c>
      <c r="H11" s="11">
        <f t="shared" ref="H11" si="4">+G11/Q11</f>
        <v>5.5070420985664795E-2</v>
      </c>
      <c r="I11" s="9">
        <f t="shared" si="2"/>
        <v>141676219686.75812</v>
      </c>
      <c r="J11" s="11">
        <f t="shared" ref="J11" si="5">+I11/Q11</f>
        <v>0.10857649410849107</v>
      </c>
      <c r="K11" s="9">
        <f>SUM(K8:K10)</f>
        <v>255547182495.2796</v>
      </c>
      <c r="L11" s="11">
        <f>+K11/Q11</f>
        <v>0.19584385591305806</v>
      </c>
      <c r="M11" s="9">
        <f>SUM(M8:M10)</f>
        <v>219962060760.20233</v>
      </c>
      <c r="N11" s="11">
        <f>+M11/Q11</f>
        <v>0.16857246365710221</v>
      </c>
      <c r="O11" s="9">
        <f>SUM(O8:O10)</f>
        <v>318230174638.18164</v>
      </c>
      <c r="P11" s="11">
        <f>+O11/Q11</f>
        <v>0.24388226025610191</v>
      </c>
      <c r="Q11" s="15">
        <f>+C11+E11+G11+I11+K11+M11+O11</f>
        <v>1304851670244.5132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3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2"/>
      <c r="F15" s="26"/>
      <c r="G15" s="3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A811-C92C-4730-AFB3-FEDA583CD571}">
  <dimension ref="B2:S18"/>
  <sheetViews>
    <sheetView showGridLines="0" zoomScale="90" zoomScaleNormal="90" workbookViewId="0">
      <selection activeCell="D23" sqref="D23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21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65082460652.364738</v>
      </c>
      <c r="D8" s="21">
        <f>+C8/$Q$8</f>
        <v>5.5334326137489016E-2</v>
      </c>
      <c r="E8" s="18">
        <v>187403889991.30615</v>
      </c>
      <c r="F8" s="21">
        <f>+E8/$Q$8</f>
        <v>0.15933429474345273</v>
      </c>
      <c r="G8" s="18">
        <v>63718196883.053009</v>
      </c>
      <c r="H8" s="21">
        <f>+G8/$Q$8</f>
        <v>5.417440354710195E-2</v>
      </c>
      <c r="I8" s="18">
        <v>133526257061.08539</v>
      </c>
      <c r="J8" s="21">
        <f>+I8/$Q$8</f>
        <v>0.11352652284617996</v>
      </c>
      <c r="K8" s="18">
        <v>240321871318.10242</v>
      </c>
      <c r="L8" s="21">
        <f>+K8/$Q$8</f>
        <v>0.20432615288654377</v>
      </c>
      <c r="M8" s="18">
        <v>211027568162.44678</v>
      </c>
      <c r="N8" s="21">
        <f>+M8/$Q$8</f>
        <v>0.17941958806804492</v>
      </c>
      <c r="O8" s="18">
        <v>275087700773.95459</v>
      </c>
      <c r="P8" s="21">
        <f>+O8/$Q$8</f>
        <v>0.23388471177118772</v>
      </c>
      <c r="Q8" s="20">
        <f>+C8+E8+G8+I8+K8+M8+O8</f>
        <v>1176167944842.313</v>
      </c>
    </row>
    <row r="9" spans="2:19" ht="36" customHeight="1" thickBot="1" x14ac:dyDescent="0.35">
      <c r="B9" s="13" t="s">
        <v>13</v>
      </c>
      <c r="C9" s="18">
        <v>4481924125.6822004</v>
      </c>
      <c r="D9" s="21">
        <f>+C9/$Q$9</f>
        <v>8.8238900202238624E-2</v>
      </c>
      <c r="E9" s="18">
        <v>14424498659.133099</v>
      </c>
      <c r="F9" s="22">
        <f>+E9/$Q$9</f>
        <v>0.28398559680142627</v>
      </c>
      <c r="G9" s="18">
        <v>7444459304.3009005</v>
      </c>
      <c r="H9" s="22">
        <f>+G9/$Q$9</f>
        <v>0.14656448507187692</v>
      </c>
      <c r="I9" s="18">
        <v>1708820139.3836999</v>
      </c>
      <c r="J9" s="22">
        <f>+I9/$Q$9</f>
        <v>3.3642784999110768E-2</v>
      </c>
      <c r="K9" s="18">
        <v>7222485630.1232004</v>
      </c>
      <c r="L9" s="22">
        <f>+K9/$Q$9</f>
        <v>0.1421943278951735</v>
      </c>
      <c r="M9" s="18">
        <v>6308554291.6449995</v>
      </c>
      <c r="N9" s="22">
        <f>+M9/$Q$9</f>
        <v>0.12420109688406143</v>
      </c>
      <c r="O9" s="18">
        <v>9202322081.1522999</v>
      </c>
      <c r="P9" s="22">
        <f>+O9/$Q$9</f>
        <v>0.18117280814611256</v>
      </c>
      <c r="Q9" s="20">
        <f t="shared" ref="Q9:Q10" si="0">+C9+E9+G9+I9+K9+M9+O9</f>
        <v>50793064231.420395</v>
      </c>
    </row>
    <row r="10" spans="2:19" ht="34.5" customHeight="1" thickBot="1" x14ac:dyDescent="0.35">
      <c r="B10" s="14" t="s">
        <v>14</v>
      </c>
      <c r="C10" s="19">
        <v>1213782542.8117001</v>
      </c>
      <c r="D10" s="21">
        <f>+C10/$Q$10</f>
        <v>1.3932722083514603E-2</v>
      </c>
      <c r="E10" s="19">
        <v>2131219798.8005002</v>
      </c>
      <c r="F10" s="23">
        <f>+E10/$Q$10</f>
        <v>2.4463766867816785E-2</v>
      </c>
      <c r="G10" s="19">
        <v>1057544748.5541999</v>
      </c>
      <c r="H10" s="23">
        <f>+G10/$Q$10</f>
        <v>1.213930547917909E-2</v>
      </c>
      <c r="I10" s="19">
        <v>6681974361.9498005</v>
      </c>
      <c r="J10" s="23">
        <f>+I10/$Q$10</f>
        <v>7.6700799748327844E-2</v>
      </c>
      <c r="K10" s="19">
        <v>16011704237.533001</v>
      </c>
      <c r="L10" s="23">
        <f>+K10/$Q$10</f>
        <v>0.18379455739098474</v>
      </c>
      <c r="M10" s="19">
        <v>26925406920.194405</v>
      </c>
      <c r="N10" s="23">
        <f>+M10/$Q$10</f>
        <v>0.30907036340759714</v>
      </c>
      <c r="O10" s="19">
        <v>33095768823.711502</v>
      </c>
      <c r="P10" s="23">
        <f>+O10/$Q$10</f>
        <v>0.37989848502257972</v>
      </c>
      <c r="Q10" s="20">
        <f t="shared" si="0"/>
        <v>87117401433.555115</v>
      </c>
    </row>
    <row r="11" spans="2:19" ht="16.2" thickBot="1" x14ac:dyDescent="0.35">
      <c r="B11" s="8" t="s">
        <v>15</v>
      </c>
      <c r="C11" s="10">
        <f>SUM(C8:C10)</f>
        <v>70778167320.858643</v>
      </c>
      <c r="D11" s="11">
        <f t="shared" ref="D11" si="1">+C11/Q11</f>
        <v>5.3861449023833628E-2</v>
      </c>
      <c r="E11" s="10">
        <f t="shared" ref="E11:I11" si="2">SUM(E8:E10)</f>
        <v>203959608449.23975</v>
      </c>
      <c r="F11" s="11">
        <f t="shared" ref="F11" si="3">+E11/Q11</f>
        <v>0.15521114023211363</v>
      </c>
      <c r="G11" s="10">
        <f t="shared" si="2"/>
        <v>72220200935.908112</v>
      </c>
      <c r="H11" s="11">
        <f t="shared" ref="H11" si="4">+G11/Q11</f>
        <v>5.4958821603368499E-2</v>
      </c>
      <c r="I11" s="10">
        <f t="shared" si="2"/>
        <v>141917051562.41888</v>
      </c>
      <c r="J11" s="11">
        <f t="shared" ref="J11" si="5">+I11/Q11</f>
        <v>0.10799739987177252</v>
      </c>
      <c r="K11" s="9">
        <f>SUM(K8:K10)</f>
        <v>263556061185.75861</v>
      </c>
      <c r="L11" s="11">
        <f>+K11/Q11</f>
        <v>0.20056342078096775</v>
      </c>
      <c r="M11" s="9">
        <f>SUM(M8:M10)</f>
        <v>244261529374.28616</v>
      </c>
      <c r="N11" s="11">
        <f>+M11/Q11</f>
        <v>0.18588048279401465</v>
      </c>
      <c r="O11" s="9">
        <f>SUM(O8:O10)</f>
        <v>317385791678.81836</v>
      </c>
      <c r="P11" s="11">
        <f>+O11/Q11</f>
        <v>0.24152728569392928</v>
      </c>
      <c r="Q11" s="15">
        <f>+C11+E11+G11+I11+K11+M11+O11</f>
        <v>1314078410507.2886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3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2"/>
      <c r="F15" s="26"/>
      <c r="G15" s="3"/>
      <c r="I15" s="29"/>
      <c r="K15" s="30"/>
      <c r="Q15" s="24"/>
    </row>
    <row r="16" spans="2:19" x14ac:dyDescent="0.3">
      <c r="C16" s="24"/>
      <c r="E16" s="32"/>
      <c r="F16" s="26"/>
      <c r="G16" s="25"/>
      <c r="I16" s="29"/>
      <c r="K16" s="30"/>
    </row>
    <row r="17" spans="3:17" x14ac:dyDescent="0.3">
      <c r="C17" s="24"/>
      <c r="E17" s="32"/>
      <c r="F17" s="26"/>
      <c r="G17" s="25"/>
      <c r="I17" s="29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D4BA-39DA-4CCA-B5E9-AFC8DFE92A5C}">
  <dimension ref="B2:S18"/>
  <sheetViews>
    <sheetView showGridLines="0" zoomScale="90" zoomScaleNormal="90" workbookViewId="0">
      <selection activeCell="K24" sqref="K24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22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63932512142.843452</v>
      </c>
      <c r="D8" s="21">
        <f>+C8/$Q$8</f>
        <v>5.410864221209128E-2</v>
      </c>
      <c r="E8" s="18">
        <v>140866513723.78284</v>
      </c>
      <c r="F8" s="21">
        <f>+E8/$Q$8</f>
        <v>0.11922096497185779</v>
      </c>
      <c r="G8" s="18">
        <v>76179257380.673584</v>
      </c>
      <c r="H8" s="21">
        <f>+G8/$Q$8</f>
        <v>6.4473552554669772E-2</v>
      </c>
      <c r="I8" s="18">
        <v>144155190865.47562</v>
      </c>
      <c r="J8" s="21">
        <f>+I8/$Q$8</f>
        <v>0.1220043039780485</v>
      </c>
      <c r="K8" s="18">
        <v>240586317920.21332</v>
      </c>
      <c r="L8" s="21">
        <f>+K8/$Q$8</f>
        <v>0.20361782387627431</v>
      </c>
      <c r="M8" s="18">
        <v>250818578449.62869</v>
      </c>
      <c r="N8" s="21">
        <f>+M8/$Q$8</f>
        <v>0.21227779523435297</v>
      </c>
      <c r="O8" s="18">
        <v>265019871031.65396</v>
      </c>
      <c r="P8" s="21">
        <f>+O8/$Q$8</f>
        <v>0.22429691717270536</v>
      </c>
      <c r="Q8" s="20">
        <f>+C8+E8+G8+I8+K8+M8+O8</f>
        <v>1181558241514.2715</v>
      </c>
    </row>
    <row r="9" spans="2:19" ht="36" customHeight="1" thickBot="1" x14ac:dyDescent="0.35">
      <c r="B9" s="13" t="s">
        <v>13</v>
      </c>
      <c r="C9" s="18">
        <v>5486366495.1782007</v>
      </c>
      <c r="D9" s="21">
        <f>+C9/$Q$9</f>
        <v>0.10815161448345952</v>
      </c>
      <c r="E9" s="18">
        <v>13307760632.080498</v>
      </c>
      <c r="F9" s="22">
        <f>+E9/$Q$9</f>
        <v>0.26233314868480756</v>
      </c>
      <c r="G9" s="18">
        <v>7339416360.7418003</v>
      </c>
      <c r="H9" s="22">
        <f>+G9/$Q$9</f>
        <v>0.14468040541552638</v>
      </c>
      <c r="I9" s="18">
        <v>1720377632.0657001</v>
      </c>
      <c r="J9" s="22">
        <f>+I9/$Q$9</f>
        <v>3.3913450476314409E-2</v>
      </c>
      <c r="K9" s="18">
        <v>7513607146.8051996</v>
      </c>
      <c r="L9" s="22">
        <f>+K9/$Q$9</f>
        <v>0.14811419255997918</v>
      </c>
      <c r="M9" s="18">
        <v>8346211051.7474995</v>
      </c>
      <c r="N9" s="22">
        <f>+M9/$Q$9</f>
        <v>0.16452714211846795</v>
      </c>
      <c r="O9" s="18">
        <v>7014735900.0036993</v>
      </c>
      <c r="P9" s="22">
        <f>+O9/$Q$9</f>
        <v>0.13828004626144499</v>
      </c>
      <c r="Q9" s="20">
        <f t="shared" ref="Q9:Q10" si="0">+C9+E9+G9+I9+K9+M9+O9</f>
        <v>50728475218.622597</v>
      </c>
    </row>
    <row r="10" spans="2:19" ht="34.5" customHeight="1" thickBot="1" x14ac:dyDescent="0.35">
      <c r="B10" s="14" t="s">
        <v>14</v>
      </c>
      <c r="C10" s="19">
        <v>2274693775.6020002</v>
      </c>
      <c r="D10" s="21">
        <f>+C10/$Q$10</f>
        <v>2.5968978031119288E-2</v>
      </c>
      <c r="E10" s="19">
        <v>2124067139.9036999</v>
      </c>
      <c r="F10" s="23">
        <f>+E10/$Q$10</f>
        <v>2.4249353246761068E-2</v>
      </c>
      <c r="G10" s="19">
        <v>1061452176.3615</v>
      </c>
      <c r="H10" s="23">
        <f>+G10/$Q$10</f>
        <v>1.2118039159675674E-2</v>
      </c>
      <c r="I10" s="19">
        <v>6716721315.0219002</v>
      </c>
      <c r="J10" s="23">
        <f>+I10/$Q$10</f>
        <v>7.6681261513889806E-2</v>
      </c>
      <c r="K10" s="19">
        <v>15932442070.7925</v>
      </c>
      <c r="L10" s="23">
        <f>+K10/$Q$10</f>
        <v>0.18189228042750144</v>
      </c>
      <c r="M10" s="19">
        <v>39464881034.776093</v>
      </c>
      <c r="N10" s="23">
        <f>+M10/$Q$10</f>
        <v>0.45054971336596966</v>
      </c>
      <c r="O10" s="19">
        <v>20018476128.279999</v>
      </c>
      <c r="P10" s="23">
        <f>+O10/$Q$10</f>
        <v>0.22854037425508311</v>
      </c>
      <c r="Q10" s="20">
        <f t="shared" si="0"/>
        <v>87592733640.737686</v>
      </c>
    </row>
    <row r="11" spans="2:19" ht="16.2" thickBot="1" x14ac:dyDescent="0.35">
      <c r="B11" s="8" t="s">
        <v>15</v>
      </c>
      <c r="C11" s="10">
        <f>SUM(C8:C10)</f>
        <v>71693572413.623657</v>
      </c>
      <c r="D11" s="11">
        <f t="shared" ref="D11" si="1">+C11/Q11</f>
        <v>5.4318273076627281E-2</v>
      </c>
      <c r="E11" s="10">
        <f t="shared" ref="E11:I11" si="2">SUM(E8:E10)</f>
        <v>156298341495.76703</v>
      </c>
      <c r="F11" s="11">
        <f t="shared" ref="F11" si="3">+E11/Q11</f>
        <v>0.11841864910581194</v>
      </c>
      <c r="G11" s="10">
        <f t="shared" si="2"/>
        <v>84580125917.776886</v>
      </c>
      <c r="H11" s="11">
        <f t="shared" ref="H11" si="4">+G11/Q11</f>
        <v>6.4081705260153818E-2</v>
      </c>
      <c r="I11" s="10">
        <f t="shared" si="2"/>
        <v>152592289812.56323</v>
      </c>
      <c r="J11" s="11">
        <f t="shared" ref="J11" si="5">+I11/Q11</f>
        <v>0.11561077776411123</v>
      </c>
      <c r="K11" s="9">
        <f>SUM(K8:K10)</f>
        <v>264032367137.81104</v>
      </c>
      <c r="L11" s="11">
        <f>+K11/Q11</f>
        <v>0.20004278956162905</v>
      </c>
      <c r="M11" s="9">
        <f>SUM(M8:M10)</f>
        <v>298629670536.15228</v>
      </c>
      <c r="N11" s="11">
        <f>+M11/Q11</f>
        <v>0.22625526176016766</v>
      </c>
      <c r="O11" s="9">
        <f>SUM(O8:O10)</f>
        <v>292053083059.93762</v>
      </c>
      <c r="P11" s="11">
        <f>+O11/Q11</f>
        <v>0.22127254347149897</v>
      </c>
      <c r="Q11" s="15">
        <f>+C11+E11+G11+I11+K11+M11+O11</f>
        <v>1319879450373.6318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4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4"/>
      <c r="F15" s="26"/>
      <c r="G15" s="3"/>
      <c r="I15" s="29"/>
      <c r="K15" s="30"/>
      <c r="Q15" s="24"/>
    </row>
    <row r="16" spans="2:19" x14ac:dyDescent="0.3">
      <c r="C16" s="24"/>
      <c r="E16" s="34"/>
      <c r="F16" s="26"/>
      <c r="G16" s="25"/>
      <c r="I16" s="29"/>
      <c r="K16" s="30"/>
    </row>
    <row r="17" spans="3:17" x14ac:dyDescent="0.3">
      <c r="C17" s="24"/>
      <c r="E17" s="32"/>
      <c r="F17" s="26"/>
      <c r="G17" s="25"/>
      <c r="I17" s="29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D6EC-6E4A-4FFB-B56B-9746D518254A}">
  <dimension ref="B2:S18"/>
  <sheetViews>
    <sheetView showGridLines="0" tabSelected="1" zoomScale="90" zoomScaleNormal="90" workbookViewId="0">
      <selection activeCell="L30" sqref="L30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6"/>
      <c r="S2" s="16"/>
    </row>
    <row r="3" spans="2:19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6"/>
      <c r="S3" s="16"/>
    </row>
    <row r="4" spans="2:19" x14ac:dyDescent="0.3"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8" t="s">
        <v>2</v>
      </c>
      <c r="C6" s="40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3" t="s">
        <v>4</v>
      </c>
    </row>
    <row r="7" spans="2:19" ht="16.8" thickTop="1" thickBot="1" x14ac:dyDescent="0.35">
      <c r="B7" s="39"/>
      <c r="C7" s="45" t="s">
        <v>5</v>
      </c>
      <c r="D7" s="45"/>
      <c r="E7" s="35" t="s">
        <v>6</v>
      </c>
      <c r="F7" s="35"/>
      <c r="G7" s="36" t="s">
        <v>7</v>
      </c>
      <c r="H7" s="36"/>
      <c r="I7" s="35" t="s">
        <v>8</v>
      </c>
      <c r="J7" s="35"/>
      <c r="K7" s="35" t="s">
        <v>9</v>
      </c>
      <c r="L7" s="35"/>
      <c r="M7" s="35" t="s">
        <v>10</v>
      </c>
      <c r="N7" s="35"/>
      <c r="O7" s="36" t="s">
        <v>11</v>
      </c>
      <c r="P7" s="36"/>
      <c r="Q7" s="44"/>
    </row>
    <row r="8" spans="2:19" ht="16.2" thickBot="1" x14ac:dyDescent="0.35">
      <c r="B8" s="12" t="s">
        <v>12</v>
      </c>
      <c r="C8" s="17">
        <v>66274170600.838081</v>
      </c>
      <c r="D8" s="21">
        <f>+C8/$Q$8</f>
        <v>5.506629670041336E-2</v>
      </c>
      <c r="E8" s="18">
        <v>78815780218.323944</v>
      </c>
      <c r="F8" s="21">
        <f>+E8/$Q$8</f>
        <v>6.5486947612165405E-2</v>
      </c>
      <c r="G8" s="18">
        <v>72157524947.556702</v>
      </c>
      <c r="H8" s="21">
        <f>+G8/$Q$8</f>
        <v>5.9954694897070344E-2</v>
      </c>
      <c r="I8" s="18">
        <v>168798135253.99408</v>
      </c>
      <c r="J8" s="21">
        <f>+I8/$Q$8</f>
        <v>0.14025204863530044</v>
      </c>
      <c r="K8" s="18">
        <v>267673030024.95184</v>
      </c>
      <c r="L8" s="21">
        <f>+K8/$Q$8</f>
        <v>0.22240583860081167</v>
      </c>
      <c r="M8" s="18">
        <v>270753025423.50909</v>
      </c>
      <c r="N8" s="21">
        <f>+M8/$Q$8</f>
        <v>0.22496496440978431</v>
      </c>
      <c r="O8" s="17">
        <v>279062519993.38885</v>
      </c>
      <c r="P8" s="21">
        <f>+O8/$Q$8</f>
        <v>0.23186920914445455</v>
      </c>
      <c r="Q8" s="20">
        <f>+C8+E8+G8+I8+K8+M8+O8</f>
        <v>1203534186462.5625</v>
      </c>
    </row>
    <row r="9" spans="2:19" ht="36" customHeight="1" thickBot="1" x14ac:dyDescent="0.35">
      <c r="B9" s="13" t="s">
        <v>13</v>
      </c>
      <c r="C9" s="18">
        <v>5452371156.7443991</v>
      </c>
      <c r="D9" s="21">
        <f>+C9/$Q$9</f>
        <v>0.10674999189075807</v>
      </c>
      <c r="E9" s="18">
        <v>13891140559.910601</v>
      </c>
      <c r="F9" s="22">
        <f>+E9/$Q$9</f>
        <v>0.27196958891721185</v>
      </c>
      <c r="G9" s="18">
        <v>6889370675.0065002</v>
      </c>
      <c r="H9" s="22">
        <f>+G9/$Q$9</f>
        <v>0.13488448283269483</v>
      </c>
      <c r="I9" s="18">
        <v>1730344390.0369999</v>
      </c>
      <c r="J9" s="22">
        <f>+I9/$Q$9</f>
        <v>3.3877783499053099E-2</v>
      </c>
      <c r="K9" s="18">
        <v>7509243333.8858004</v>
      </c>
      <c r="L9" s="22">
        <f>+K9/$Q$9</f>
        <v>0.14702074417778246</v>
      </c>
      <c r="M9" s="18">
        <v>8421486341.8945999</v>
      </c>
      <c r="N9" s="22">
        <f>+M9/$Q$9</f>
        <v>0.16488121825553889</v>
      </c>
      <c r="O9" s="18">
        <v>7182123832.2887011</v>
      </c>
      <c r="P9" s="22">
        <f>+O9/$Q$9</f>
        <v>0.14061619042696083</v>
      </c>
      <c r="Q9" s="20">
        <f t="shared" ref="Q9:Q10" si="0">+C9+E9+G9+I9+K9+M9+O9</f>
        <v>51076080289.767601</v>
      </c>
    </row>
    <row r="10" spans="2:19" ht="34.5" customHeight="1" thickBot="1" x14ac:dyDescent="0.35">
      <c r="B10" s="14" t="s">
        <v>14</v>
      </c>
      <c r="C10" s="19">
        <v>1748617335.3331001</v>
      </c>
      <c r="D10" s="21">
        <f>+C10/$Q$10</f>
        <v>1.9691709179457388E-2</v>
      </c>
      <c r="E10" s="19">
        <v>2685580493.4638996</v>
      </c>
      <c r="F10" s="23">
        <f>+E10/$Q$10</f>
        <v>3.0243134953961085E-2</v>
      </c>
      <c r="G10" s="19">
        <v>490237763.08660001</v>
      </c>
      <c r="H10" s="23">
        <f>+G10/$Q$10</f>
        <v>5.520715861855565E-3</v>
      </c>
      <c r="I10" s="19">
        <v>6749853802.6057997</v>
      </c>
      <c r="J10" s="23">
        <f>+I10/$Q$10</f>
        <v>7.6012147082739706E-2</v>
      </c>
      <c r="K10" s="19">
        <v>15762010305.728399</v>
      </c>
      <c r="L10" s="23">
        <f>+K10/$Q$10</f>
        <v>0.1775007697523989</v>
      </c>
      <c r="M10" s="19">
        <v>39772724709.793404</v>
      </c>
      <c r="N10" s="23">
        <f>+M10/$Q$10</f>
        <v>0.4478926935210083</v>
      </c>
      <c r="O10" s="19">
        <v>21590648558.8176</v>
      </c>
      <c r="P10" s="23">
        <f>+O10/$Q$10</f>
        <v>0.24313882964857911</v>
      </c>
      <c r="Q10" s="20">
        <f t="shared" si="0"/>
        <v>88799672968.828796</v>
      </c>
    </row>
    <row r="11" spans="2:19" ht="16.2" thickBot="1" x14ac:dyDescent="0.35">
      <c r="B11" s="8" t="s">
        <v>15</v>
      </c>
      <c r="C11" s="10">
        <f>SUM(C8:C10)</f>
        <v>73475159092.915573</v>
      </c>
      <c r="D11" s="11">
        <f t="shared" ref="D11" si="1">+C11/Q11</f>
        <v>5.469302922395098E-2</v>
      </c>
      <c r="E11" s="10">
        <f t="shared" ref="E11:I11" si="2">SUM(E8:E10)</f>
        <v>95392501271.698441</v>
      </c>
      <c r="F11" s="11">
        <f t="shared" ref="F11" si="3">+E11/Q11</f>
        <v>7.100773818265653E-2</v>
      </c>
      <c r="G11" s="10">
        <f t="shared" si="2"/>
        <v>79537133385.649796</v>
      </c>
      <c r="H11" s="11">
        <f t="shared" ref="H11" si="4">+G11/Q11</f>
        <v>5.9205407846065733E-2</v>
      </c>
      <c r="I11" s="10">
        <f t="shared" si="2"/>
        <v>177278333446.63687</v>
      </c>
      <c r="J11" s="11">
        <f t="shared" ref="J11" si="5">+I11/Q11</f>
        <v>0.13196145733701595</v>
      </c>
      <c r="K11" s="9">
        <f>SUM(K8:K10)</f>
        <v>290944283664.56604</v>
      </c>
      <c r="L11" s="11">
        <f>+K11/Q11</f>
        <v>0.21657148355248515</v>
      </c>
      <c r="M11" s="9">
        <f>SUM(M8:M10)</f>
        <v>318947236475.19708</v>
      </c>
      <c r="N11" s="11">
        <f>+M11/Q11</f>
        <v>0.23741616541961752</v>
      </c>
      <c r="O11" s="9">
        <f>SUM(O8:O10)</f>
        <v>307835292384.49518</v>
      </c>
      <c r="P11" s="11">
        <f>+O11/Q11</f>
        <v>0.22914471843820816</v>
      </c>
      <c r="Q11" s="15">
        <f>+C11+E11+G11+I11+K11+M11+O11</f>
        <v>1343409939721.1589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4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4"/>
      <c r="F15" s="26"/>
      <c r="G15" s="3"/>
      <c r="I15" s="29"/>
      <c r="K15" s="30"/>
      <c r="Q15" s="24"/>
    </row>
    <row r="16" spans="2:19" x14ac:dyDescent="0.3">
      <c r="C16" s="24"/>
      <c r="E16" s="34"/>
      <c r="F16" s="26"/>
      <c r="G16" s="25"/>
      <c r="I16" s="29"/>
      <c r="K16" s="30"/>
    </row>
    <row r="17" spans="3:17" x14ac:dyDescent="0.3">
      <c r="C17" s="24"/>
      <c r="E17" s="32"/>
      <c r="F17" s="26"/>
      <c r="G17" s="25"/>
      <c r="I17" s="29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8F5A7-6073-45E1-8F01-61D97209A915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2F22175-8798-4CE9-9A78-6CEA3D9BD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2017-07-07T13:58:58Z</dcterms:created>
  <dcterms:modified xsi:type="dcterms:W3CDTF">2025-09-12T20:48:53Z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